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315" windowHeight="7965" activeTab="0"/>
  </bookViews>
  <sheets>
    <sheet name="Resumo da UA" sheetId="1" r:id="rId1"/>
    <sheet name="Pregão 02-2012" sheetId="2" r:id="rId2"/>
    <sheet name="Pregões Março" sheetId="3" r:id="rId3"/>
    <sheet name="Já Empenhado em 2012" sheetId="4" r:id="rId4"/>
  </sheets>
  <definedNames/>
  <calcPr fullCalcOnLoad="1"/>
</workbook>
</file>

<file path=xl/sharedStrings.xml><?xml version="1.0" encoding="utf-8"?>
<sst xmlns="http://schemas.openxmlformats.org/spreadsheetml/2006/main" count="1118" uniqueCount="275">
  <si>
    <t>ID</t>
  </si>
  <si>
    <t>Item</t>
  </si>
  <si>
    <t>Nome</t>
  </si>
  <si>
    <t>UN</t>
  </si>
  <si>
    <t>Qtde Lic</t>
  </si>
  <si>
    <t>Qtde Emp</t>
  </si>
  <si>
    <t>Valor Uni R$</t>
  </si>
  <si>
    <t>Valor Tot R$</t>
  </si>
  <si>
    <t>Valor Tot Emp R$</t>
  </si>
  <si>
    <t>SIAFI</t>
  </si>
  <si>
    <t>Álcool etílico a 70% em GEL, hospitalar, sem perfume (galão com 5 litros)</t>
  </si>
  <si>
    <t>gl</t>
  </si>
  <si>
    <t>339030-11</t>
  </si>
  <si>
    <t>Álcool etílico a 70%, desinfetante hospitalar a base de álcool etílico, anti-séptico, de 62 a 70% (p/v) em forma de solução líquida, indicado para superfícies fixas e anti-sepsia da pele. Embalagem plástica com 1000ml. Data de fabricação do ano vigente. Registro na Anvisa.</t>
  </si>
  <si>
    <t>l</t>
  </si>
  <si>
    <t>Pregão</t>
  </si>
  <si>
    <t>Empresa</t>
  </si>
  <si>
    <t>111/2011</t>
  </si>
  <si>
    <t>Diminas</t>
  </si>
  <si>
    <t>Total Valor Anterior &gt;</t>
  </si>
  <si>
    <t>Total Valor  Atual &lt;</t>
  </si>
  <si>
    <t>Mangueira de silicone (diâmetro interno 6,0mm, diâmetro externo 10mm, espessura 2,0mm).</t>
  </si>
  <si>
    <t>m</t>
  </si>
  <si>
    <t>339030-35</t>
  </si>
  <si>
    <t>Tubo cirúrgico de látex, tipo garrote, diâmetro interno 3mm e diâmetro externo 5mm.</t>
  </si>
  <si>
    <t>112/2011</t>
  </si>
  <si>
    <t>Qualy</t>
  </si>
  <si>
    <t>Luva de látex para procedimentos, não estéril, ambidestra, antialérgica, pré-talcada, com pó bioabsorvível (cx. c/ 100 unidades), tamanho extra pequeno.</t>
  </si>
  <si>
    <t>cx</t>
  </si>
  <si>
    <t>339030-36</t>
  </si>
  <si>
    <t>113/2011</t>
  </si>
  <si>
    <t>Gabmaster</t>
  </si>
  <si>
    <t>Óleo dermoprotetor AGE ácidos graxos essenciais, almotolia com 100 ml.</t>
  </si>
  <si>
    <t>emb</t>
  </si>
  <si>
    <t>339030-09</t>
  </si>
  <si>
    <t>Democrata</t>
  </si>
  <si>
    <t>114/2011</t>
  </si>
  <si>
    <t>Alça para mãos (puxador) em tubo de PVC para fixar faixas elásticas.</t>
  </si>
  <si>
    <t>par</t>
  </si>
  <si>
    <t>339030-43</t>
  </si>
  <si>
    <t>Faixa elástica para exercícios físicos de reabilitação e fortalecimento – azul - Forte</t>
  </si>
  <si>
    <t>339030-14</t>
  </si>
  <si>
    <t>Rolos de Posicionamento Grande recoberto em courvin azul escuro de 0,60 (comp), 0,23 (larg.), 0,23m (espessura).</t>
  </si>
  <si>
    <t>un</t>
  </si>
  <si>
    <t>Rolos de posicionamento médio recoberto em courvin azul escuro de 0,46 (comp) 0,16 (larg) e 0,16 (espessura).</t>
  </si>
  <si>
    <t>Rolos de posicionamento pequeno recoberto em courvin azul escuro de 0,46 (comp), 0,16 (larg) e 0,16 (espessura).</t>
  </si>
  <si>
    <t>115/2011</t>
  </si>
  <si>
    <t>Atlantis</t>
  </si>
  <si>
    <t>Power Ball exercictador de mão acompanha um display multifunções que registra o número de giros do giroscópio interno em tempo real, grava o último registro da maior rotação conseguida, a maior rotação da seção de treinamento e o total geral de rotações (hodômetro).</t>
  </si>
  <si>
    <t>Capital do Esporte</t>
  </si>
  <si>
    <t>Fisiobol Amarela - bola de peso 500g de carga – para exercício físico e pilates</t>
  </si>
  <si>
    <t>Fisiobol Vermelha - bola de peso 1kg de carga – para exercício físico e pilates</t>
  </si>
  <si>
    <t>Cirúrgica Almalgama</t>
  </si>
  <si>
    <t>Anel Flex para exercícios físicos largura de 36cm; comprimento 36cm</t>
  </si>
  <si>
    <t>Meia Bola Bosu Balance Trainer 55cm. 450 kg de capacidade; Peso 5,5Kg; Altura 7,5cm.</t>
  </si>
  <si>
    <t>Fitness Slade</t>
  </si>
  <si>
    <t>FAIXA EXERCITADORA ELASTICA SUAVE (AMARELO) METRO</t>
  </si>
  <si>
    <t>Maximus Esportes</t>
  </si>
  <si>
    <t>Baldes em inóx com alça 5 litros</t>
  </si>
  <si>
    <t>339030-22</t>
  </si>
  <si>
    <t>116/2011</t>
  </si>
  <si>
    <t>Sei</t>
  </si>
  <si>
    <t>Barbeador descartável com duas lâminas paralelas, cabo antideslizante.</t>
  </si>
  <si>
    <t>Sabonete antisséptico, líquido (galão c/ 5 litros).</t>
  </si>
  <si>
    <t>Toalha de rosto, material 90% algodão e 10% de poliéster, cor azul, comprimento 80cm e largura 50cm.</t>
  </si>
  <si>
    <t>Distribuidora Ultimax</t>
  </si>
  <si>
    <t>Pilhas recarregáveis AA 2300 mAh c/ 4 unidades. Capacidade da bateria 2.300 mAh. Tipo de bateria: níquel hidreto metálico AA. Tensão da bateria 1,2 V. Composição química: Níquel Metal Hídrico. -Metais pesados: sem cádmio, sem mercúrio. Tipo de embalagem: Blister Clamshell. Vida útil na embalagem: 2 anos. Conjunto com 04 unidades.</t>
  </si>
  <si>
    <t>cj</t>
  </si>
  <si>
    <t>339030-26</t>
  </si>
  <si>
    <t>117/2011</t>
  </si>
  <si>
    <t>Miriam Imaculada</t>
  </si>
  <si>
    <t>Pregão 111/2011</t>
  </si>
  <si>
    <t>Novo Total</t>
  </si>
  <si>
    <t>Total Atual</t>
  </si>
  <si>
    <t>Total Gasto no Pregão</t>
  </si>
  <si>
    <t>Pregão 112/2011</t>
  </si>
  <si>
    <t>Pregão 113/2011</t>
  </si>
  <si>
    <t>Pregão 114/2011</t>
  </si>
  <si>
    <t>Pregão 115/2011</t>
  </si>
  <si>
    <t>Pregão 116/2011</t>
  </si>
  <si>
    <t>Total Atual Geral Gasto em todos os Pré Empenhos:</t>
  </si>
  <si>
    <t>Saldo Restante:</t>
  </si>
  <si>
    <t>&lt;=                  Novo Saldo Restante</t>
  </si>
  <si>
    <t>Total da EE na Matriz:</t>
  </si>
  <si>
    <t>Pregão 117/2011</t>
  </si>
  <si>
    <t>Fita crepe reforçada; com adesivo a base de resina e borracha, alta resistência ao rasgamento; alta adesão; boa resistência a solventes, primers, tintas e vernizes; remoção limpa sem deixar resíduos. Recomendação para uso até 90ºC, inclusive em autoclaves, espessura: 0,19mm, adesão ao aço: 634kgf/19 mm de largura, resistência à tração: 5,3 kgf/19mm de largura. Rolo de 1,9cmx50metros, na cor branca. Produto de origem e fabricação nacional com certificação do INMETRO.</t>
  </si>
  <si>
    <t>339030-16</t>
  </si>
  <si>
    <t>Papelaria Luana</t>
  </si>
  <si>
    <t>Fita adesiva para autoclave, em papel crepado, com listras impressas com tinta especial que em contato com a temperatura empregada muda de cor, tornando-se pretas, com medida de 19mm de largura x 30m de comprimento x 0,18mm de espessura.</t>
  </si>
  <si>
    <t>Mercantil Aquarela</t>
  </si>
  <si>
    <t>Carregador de pilhas c/ 4 baterias. Luz indicadora de funcionamento, Proteção contra curto-circuito. Voltagem Bivolt 110~240V. Amperagem das pilhas AA: 2300mAh e 1100mAh das pilhas AAA. Com 2 canais individuais de carga ou superior.</t>
  </si>
  <si>
    <t>Willian Allah</t>
  </si>
  <si>
    <t>Oripack</t>
  </si>
  <si>
    <t>Algodão hidrofílico, absorvente. Embalagem com 500g.</t>
  </si>
  <si>
    <t>rl</t>
  </si>
  <si>
    <t>Agulha descartavel 20 x 5,5 (cx c/100), bissel trifacetado, cânula siliconizada, canhão transparente, embaladas individualmente. Data de fabricação do ano vigente.</t>
  </si>
  <si>
    <t>Cânula de traqueostomia PVC estéril com cuff. Característica do produto: Cânula de traqueostomia PVC, n° 6.</t>
  </si>
  <si>
    <t>Cânula de traqueostomia PVC estéril com cuff. Característica do produto: Cânula de traqueostomia PVC, n° 9.</t>
  </si>
  <si>
    <t>Cânula guedel PVC. Características do produto: Confeccionadas em PVC transparente. Composto de 6 Cânulas de Guedel: Nº 0, Nº 1, Nº 2, Nº 3, Nº 4 e Nº 5.</t>
  </si>
  <si>
    <t>Cateter intravenoso,radiopaco nº 16G, indicado para terapia periférica, cânula externa em teflon, com paredes finas, flexível e siliconizada, com cânula de agulha em aço inoxídável, bisel bi angulado, trifacetado e curto, câmara de refluxo, conector luer-lok, codificado por cores, estéril,embalagem em papel grau cirúrgico , contendo numero de lote , data de fabricação do ano vigente, identificação visível do calibre do cateter.</t>
  </si>
  <si>
    <t>Cateter Nasal, p/ oxigênio calibre 12, confeccionado em PVC atoxico e flexível. Embalado individual e esterilizado a oxido de etileno.</t>
  </si>
  <si>
    <t>Fralda geriátrica, hipoalergênica, tamanho grande (pcte. com 8 unidades).</t>
  </si>
  <si>
    <t>pct</t>
  </si>
  <si>
    <t>Fralda geriátrica, hipoarlergênica, tamanho médio (pcte. com 8 unidades).</t>
  </si>
  <si>
    <t>Gorro cirúrgico, descartável, verde, com elástico gram. 30g. (pcte com 100)</t>
  </si>
  <si>
    <t>Incentivador de inspirações forçadas e profundas (Respiron) de plástico não descartável, contendo três bolinhas que são elevadas com a inspiração forçada, com sistema de regulagem da resistência e bocal para inspiração</t>
  </si>
  <si>
    <t>Kit Epap - "Free-látex" , acompanhado de válvula de PEEP ajustável de 5 à 20cmH2O; adaptador para traquéia , traquéia de 1,20 Mt em PVC e fixador cefálico de silicone, e máscara.</t>
  </si>
  <si>
    <t>kit</t>
  </si>
  <si>
    <t>Kit venturi, composto por máscara (adulto), confeccionada em material siliconizado, transparente, flexível, atóxico, com alástico para ajuste facial e orifícios superiores, traquéia, conectores coloridos para % de FIO2 (ou diluido- res coloridos de concentraçöes) e copo em plástico rígido com entrada para ar comprimido, prolongamento de oxigênio. Utilizado em pacientes que necessitam de aporte de O2 com frações de oxigênio elevada em alto fluxo.</t>
  </si>
  <si>
    <t>Luvas Nitrilicas descartavel 29 cm tamanho M branca Caixa c/ 100 un (50 pares) especificações técnicas aplicações: indústria de semicondutores, eletrônicos, aeroespaciais, farmacêuticas, óticas, agrícola, pulverização e biotécnicas. excelente para manusear peças pequenas. características: luva nitrílica produzida em ambiente controlado, no qual há baixa concentração de partículas no ar para aplicações que exigem os mais altos níveis de limpeza para a proteção dos produtos a serem fabricados. possuem resistência mecânica a rasgos e perfurações 3 vezes maior do que o látex ou vinil/pvc. são produzidas com 100% de borracha nitrílica. não há cera, plastificante ou silicone em sua formulação, os quais podem ocasionar contaminação no manuseio ou fabricação de diversos produtos. protegem contra respingos de químicos. possuem bainha para a proteção do pulso. não contém talco, amido ou proteínas para evitar irritação nas mãos do usuário.</t>
  </si>
  <si>
    <t>339030-28</t>
  </si>
  <si>
    <t>Máscara cirúrgica 'bico de pato' para aerosóis, com filtro especiais com poder de filtrar partículas extremamente pequenas como vírus bactérias e agentes biológicos (bacilo da tuberculose, gripe suína, etc), vedação lateral - NR95 com PFF2 com as seguintes caraterísticas: eficiência de filtração bacteriana acima de 95% para partículas de 0,3 micron; design especialmente anatômico que proporciona ajuste perfeito ao rosto, evitando a entrada e saída de ar pelas bordas; composta de 4 camadas de proteção incluindo filme lancet que barra a entrada de fluidos corporeos provenientes de respingos; duplo sistema de tiras elásticas para pressão anatômica; internamente usada para alerta de situação de risco. Registro na ANVISA. (caixa com 20 unidades)</t>
  </si>
  <si>
    <t>Máscara laríngea para adulto normal número 4 descartável, formato anatômico em L, embalagem individual, isenta de látex, produzida em PVC transparente, siliconada.</t>
  </si>
  <si>
    <t>Máscara laríngea para adulto normal número 5 descartável, formato anatômico em L, embalagem individual, isenta de látex, produzida em PVC transparente, siliconada.</t>
  </si>
  <si>
    <t>Máscaras nasal almofadada com silicone e acrílico para ventilação não invasiva tamanho médio com entrada de oxigênio e head gear</t>
  </si>
  <si>
    <t>Seringa de segurança e prevenção, descartável, com agulha, capacidade 3ml. Possui sistema de segurança para impedir a reutilização e acidentes, de acordo com a NR32. Embalada individualmente.</t>
  </si>
  <si>
    <t>Ortopédia</t>
  </si>
  <si>
    <t>Luva de látex para procedimentos, não estéril, ambidestra, antialérgica, pré-talcada, com pó bioabsorvível (cx. c/ 100 unidades), tamanho médio.</t>
  </si>
  <si>
    <t>Luva de látex para procedimentos, não estéril, ambidestra, antialérgica, pré-talcada, com pó bioabsorvível (cx. c/ 100 unidades), tamanho pequeno.</t>
  </si>
  <si>
    <t>Pro-Service</t>
  </si>
  <si>
    <t>Agulha descartável 40x12, parede fina, bissel trifacetado, cânula siliconizada, canhão transparente, embaladas individualmente. Data de fabricação do ano vigente (cx. c/ 100).</t>
  </si>
  <si>
    <t>Agulha descartável, 13mm x 4,5mm,bissel trifacetado, cânula siliconizada, canhão transparente, embaladas individualmente. Data de fabricação do ano vigente(cx. c/ 100).</t>
  </si>
  <si>
    <t>Clamps ou prendedor umbilical descartável,estéril, para laqueadura de cordão umbilical (cor neutra); confeccionado em material atóxico, anti-alergênico, apirogênico, vedação definitiva.Embalado individualmente.</t>
  </si>
  <si>
    <t>Dispositivo para infusão intravenosa, escalpe nº 21G agulha siliconizada com bisel bi- angulado e trifacetado, parede fina, asas de empunhadura/fixação, tubo vinílico transparente, conector luer-lok codificado em cores, embalado unitariamente. (cx. c/ 100).</t>
  </si>
  <si>
    <t>Dispositivo para infusão intravenosa, escalpe nº 27G agulha siliconizada com bisel bi- angulado e trifacetado, parede fina, asas de empunhadura/fixação, tubo vinílico transparente, conector luer-lok codificado em cores, embalado unitariamente. (cx. c/ 100).</t>
  </si>
  <si>
    <t>Espátula de Ayre descartável, em madeira (pt c/50)</t>
  </si>
  <si>
    <t>Fita cirúrgica micropore hipoalergênica, porosa, com capa, cor branca. 0,05m x 4,5m.</t>
  </si>
  <si>
    <t>Lençol de Papel hospitalar de papel 70 cm x50 mt, picotado</t>
  </si>
  <si>
    <t>Seringa descartável 10ml, sem agulha, estéril, atóxica e antipirogênica, confeccionada em polipropileno, siliconizada internamente garantindo suavidade no deslize e controle preciso na aspiração e aplicação de medicamentos, cilindro altamente transparente, que permite a visualização nítida do fluido aspirado; apresenta anel de retenção que impede o desprendimento do êmbolo e evita perda do medicamento durante a aspiração, bico Luer-Lok (rosca dupla) escala de graduação com alto grau de precisão, traços e números de inscrição claros e legíveis, esterilizadas a óxido de etileno - e submetidas a todos os ensaios físico-químicos e microbiológicos de acordo com as normas NBR e Farmacopéia, produto atendendo às especificações das normas NBR e Boas Práticas de Fabricação, embalada individualmente.</t>
  </si>
  <si>
    <t>Seringa descartável 20ml, sem agulha, estéril, atóxica e antipirogênica, confeccionada em polipropileno, siliconizada internamente garantindo suavidade no deslize e controle preciso na aspiração e aplicação de medicamentos, cilindro altamente transparente, que permite a visualização nítida do fluido aspirado; apresenta anel de retenção que impede o desprendimento do êmbolo e evita perda do medicamento durante a aspiração, bico Luer-Lok (rosca dupla) escala de graduação c/ alto grau de precição, traços e números de inscrição claros e legíveis, esterilizadas a óxido de etileno - e submetidas a todos os ensaios físico- químicos e microbiológicos de acordo com as normas NBR e Farmacopéia, produto atendendo às especificaçöes das normas NBR e Boas Práticas de Fabricação, embalada individualmente.</t>
  </si>
  <si>
    <t>Seringa descartável 3ml, sem agulha, estéril, atóxica e antipirogênica, confeccionada em polipropileno, siliconizada internamente garantindo suavidade no deslize e controle preciso na aspiração e aplicação de medicamentos, cilindro altamente transparente, que permite a visualização nítida do fluido aspirado; apresenta anel de retenção que impede o desprendimento do êmbolo e evita perda do medicamento durante a aspiração, bico Luer-Lok (rosca dupla) escala de graduação c/ alto grau de precição, traços e números de inscrição claros e legíveis, esterilizadas a óxido de etileno - e submetidas a todos os ensaios fisico- químicos e microbiológicos de acordo com as normas NBR e Farmacopéia, produto atendendo às especificaçöes das normas NBR e Boas Práticas de Fabricação, embalada individualmente.</t>
  </si>
  <si>
    <t>Seringa descartável 5ml, sem agulha, estéril, atóxica e antipirogênica, confeccionada em polipropileno, siliconizada internamente garantindo suavidade no deslize e controle preciso na aspiração e aplicação de medicamentos, cilindro altamente transparente, que permite a visualização nítida do fluido aspirado; apresenta anel de retenção que impede o desprendimento do êmbolo e evita perda do medicamento durante a aspiração, bico Luer-Lok (rosca dupla) escala de graduação c/ alto grau de precição, traços e números de inscrição claros e legíveis, esterilizadas a óxido de etileno e submetidas a todos os ensaios físico- químicos e microbiológicos de acordo com as normas NBR e Farmacopéia, produto atendendo às especificaçöes das normas NBR e Boas Práticas de Fabricação, embalada individualmente.</t>
  </si>
  <si>
    <t>Seringa descartável, 10ml, atóxica, apirogênica, confecionada em polipropileno, siliconização interna e cilindro com anel de retenção, com bico central luer-slip 10ml, com agulha descartável 25 x 7.</t>
  </si>
  <si>
    <t>Seringa descartável, atóxica, apirogênica, confeccionada em polipropileno, siliconização interna e cilindro com anel de retenção, com bico central luer-slip 1ml, com agulha descartável 13x0,45.</t>
  </si>
  <si>
    <t>Seringa descartável, atóxica, apirogênica, confecionada em polipropileno, siliconização interna e cilindro com anel de retenção, com bico central luer-slip 3ml, com agulha descartável 1 com agulha 25 x 7.</t>
  </si>
  <si>
    <t>Sonda de foley 2 vias nº 12, descartável, estéril, atóxica, ponta arredondada com 02 orifícios laterais, sistema de drenagem conectável a bolsas coletoras, que não provoquem vazamento, ponta distal atraumática, balão resistente à alta pressão, fácil insuflação e enchimento simétrico, formato arredondado, embalagem individual, de fácil abertura, em papel grau cirúrgico.</t>
  </si>
  <si>
    <t>Sonda de foley 2 vias nº 14, descartável, estéril, atóxica, ponta arredondada com 02 orifícios laterais, sistema de drenagem conectável a bolsas coletoras, que não provoquem vazamento, ponta distal atraumática, balão resistente à alta pressão, fácil insuflação e enchimento simétrico, formato arredondado, embalagem individual, de fácil abertura, em papel grau cirúrgico.</t>
  </si>
  <si>
    <t>Sonda de foley 3 vias nº 16, descartável, estéril, atóxica, ponta arredondada com 02 orifícios laterais, sistema de drenagem conectável a bolsas coletoras, que não provoquem vazamento, ponta distal atraumática, balão resistente à alta pressão, fácil insuflação e enchimento simétrico, formato arredondado, embalagem individual, de fácil abertura, em papel grau cirúrgico.</t>
  </si>
  <si>
    <t>Sonda nasogástrica nº 14, longa, confeccionada em polivinil, atóxico, flexível, transparente, siliconizada, embalada individualmente em filme de polietileno, constando externamente os dados de identificação, procedência, data de fabricação e validade, nº do lote, calibre e Registro no MS.</t>
  </si>
  <si>
    <t>Sonda nasogástrica nº 16, longa, confeccionada em polivinil, atóxico, flexível, transparente, siliconizada, embalada individualmente em filme de polietileno, constando externamente os dados de identificação, procedência, data de fabricação e validade, nº do lote, calibre e Registro no MS.</t>
  </si>
  <si>
    <t>Soro fisiológico (cloreto de sódio 0,9%) (frasco com 10ml).</t>
  </si>
  <si>
    <t>fco</t>
  </si>
  <si>
    <t>Termômetro de mercúrio,clínico axilar de até 40ºC.</t>
  </si>
  <si>
    <t>Torneira plástica de três vias - Constituída por polietileno alta densidade, volante giratório com setas indicativas, com luer fêmea e luer macho, com tampas protetoras nas vias, atóxica, estéril. Embalada individualmente, com abertura asséptica, contendo dados de identificação, validade e nº do lote.</t>
  </si>
  <si>
    <t>Tubo endotraqueal nº 6.0, com balão, com cuff, de PVC atóxico, com boa siliconização internamente, graduado em cm, com conector de 15mm, com conector adaptável aos reanimadores manuais, estéril, acondicionada em embalagem individual de papel grau cirúrgico.</t>
  </si>
  <si>
    <t>Medis</t>
  </si>
  <si>
    <t>Coletor de material perfurocortante (seringas, agulhas etc.), contendo acessórios internos de proteção, com capacidade para 13 litros.</t>
  </si>
  <si>
    <t>Compressas de Gaze Hidrófila pacote com 500 - 13 fios em 100% algodão em tecido tipo tela, com oito camadas e cinco dobras, com dimensão de 7,5 x 7,5cm quando fechadas e 15 x 30cm quando abertas. São branqueadas, isentas de impurezas, amido, alvejante óptico, de acordo com as especificações da NRs 13841. Possui dobras para dentro em toda a sua extensão para evitar o desprendimento de fios.</t>
  </si>
  <si>
    <t>Curativo Filme Transparente, estéril,hipoalergênico, constituído por película de poliuretano transparente, registro na Anvisa. Data de validade igual ou superior a dois anos. Embalagem de fácil abertura. Tamanho: 10 x 12cm.</t>
  </si>
  <si>
    <t>Escova para coleta endocervical, esterilizada, embalada individualmente.</t>
  </si>
  <si>
    <t>Esparadrapo branco impermeável com capa 0,10m x 4,50m.</t>
  </si>
  <si>
    <t>Luva cirúrgica de látex esterilizada, formato anatômico, antialérgica, pré-talcada com pó bioabsorvível, nº 7 (pequeno). Embalada em par.</t>
  </si>
  <si>
    <t>Luva cirúrgica de látex esterilizada, formato anatômico, antialérgica, pré-talcada com pó bioabsorvível, nº 7,5 (médio).Embalada em par.</t>
  </si>
  <si>
    <t>Luva cirúrgica de látex esterilizada, formato anatômico, antialérgica, pré-talcada com pó bioabsorvível, nº 8,5 (extra grande). Embalada em par.</t>
  </si>
  <si>
    <t>Luva de látex para procedimentos, não estéril, ambidestra, antialérgica, não talcada (caixa c/ 100), tamanho médio.</t>
  </si>
  <si>
    <t>Luva de látex para procedimentos, não estéril, ambidestra, antialérgica, não talcada (cx c/ 100), tamanho grande.</t>
  </si>
  <si>
    <t>Luva de látex para procedimentos, não estéril, ambidestra, antialérgica, não talcada (cx c/ 100), tamanho pequeno.</t>
  </si>
  <si>
    <t>Seringa para aplicação de insulina 100UI - Seringa descartável graduada em unidades (de 2 em 2 unidades), agulha fixa de 12,7mm de comprimento por 0,33mm de diâmetro, sem espaço morto e com capacidade para 100 unidades de insulina, de acordo com a NR 32 e demais leis pertinentes.</t>
  </si>
  <si>
    <t>Shaker Incentivador Respiratório, de uso individual e não descartável, com um bocal que permite a saída de ar e gera uma pressão vibratória oscilante e uma esfera de metal que faz vibrar o ar dentro do aparelho</t>
  </si>
  <si>
    <t>C B S</t>
  </si>
  <si>
    <t>Bolsa de Gel quente e fria; Composta por um Filme de camadas de poliamida/polietileno internamente e polietileno na camada externa. Gel com caracterísitica polímero vinílico, TEA, conservante e agente anticongelante.</t>
  </si>
  <si>
    <t>Bolsa Flexível para Gelo Composição: - Tecido externo: 60% algodão, 40% poliéster. - Tecido interno: policloreto de vinila. - Tampa: polipropileno. - Bocal: polipropileno. - Anel de vedação: silicone. Tamanho Grande</t>
  </si>
  <si>
    <t>Cânula de traqueostomia metálica. Característica do produto: Cânula de traqueostomia fonada de metal ,curta n° 3 de 9mm/ 4,5cm.</t>
  </si>
  <si>
    <t>Cânula de traqueostomia metálica. Característica do produto: Cânula de traqueostomia fonada de metal, longa nº 3 de 9mm/8,5cm.</t>
  </si>
  <si>
    <t>Coletor de material perfurocortante (seringas, agulhas etc), confeccionado em papel resistente, protegido internamente com saco plástico, capacidade para 7 litros.</t>
  </si>
  <si>
    <t>Coletor de material perfurocortante fabricado em plástico altamente resistente a impacto, perfuração e corte, que permita a retirada de agulhas de coletor de sangue a vácuo agulhas de seringa, agulhas de equipos, scalps, e o des- rosqueamento das agulhas sem reencapá-las, seguindo rigi- damente as normas da ABNT NBR 13853/1997. Capacidade total 8 litros, capacidade útil: 7 litros.</t>
  </si>
  <si>
    <t>Curativo hidrocolóide, com partículas absorventes de líquidos, derivadas de celulose natural, coberta de uma película de poliuretano semi-permeável, não aderente, tamanho 10cm x 10cm.</t>
  </si>
  <si>
    <t>Curativo redondo, absorvente, adesivo hipoalérgico (individual) tipo B lood Stop - rolo com 200 unidades.</t>
  </si>
  <si>
    <t>Pulseiras de identificação mãe/RN, resistente, macia, numerada, com pontos de regulagem.</t>
  </si>
  <si>
    <t>Seringa de 60 ml sem agulha, descartável, embalada individualmente.</t>
  </si>
  <si>
    <t>Sonda alimentação enteral com guia 10FR - adulto (nutrição), fabricado em tubo atóxico de poliuretano radiopaco para raio x, comprimento aproximado de 109cm, conector superior com tampa, ponta atraumática, fio guia inoxidável, esterilizada a Oxido de Etileno, embalada individualmente.</t>
  </si>
  <si>
    <t>Sonda alimentação enteral com guia 12FR - adulto (nutrição), fabricado em tubo atóxico de poliuretano radiopaco para raio x, comprimento aproximado de 109cm, conector superior com tampa, ponta atraumática, fio guia inoxidável, esterilizada a Oxido de Etileno, embalada individualmente.</t>
  </si>
  <si>
    <t>Tesoura cirúrgica, fina, ponta romba, reta, 15 cm.</t>
  </si>
  <si>
    <t>Tubo endotraqueal N° - 8,0 com balão. Características do produto: Tubo de material plástico utilizado para entubação endotraqueal; Marcadores de graduação em centímetros; Embalagem individual tipo Blister, de fácil abertura em Papel grau Cirúgico; com e sem balão; Fabricado em polipropileno, válvula ABS com mola inoxidável.</t>
  </si>
  <si>
    <t>Tubo para entubação endotraqueal nº 3,5, confeccionado em PVC, siliconizado, transparente, termo-sensível, com linhas radiopacas, balonete de alto volume e baixa pressão, conector de padrão universal, flexível, atóxico, estéril, descartável, embalagem individual contendo dados de identificação, procedência, tipo e data de esterilização, validade, número do lote.</t>
  </si>
  <si>
    <t>Gyn</t>
  </si>
  <si>
    <t>ESCOLA DE ENFERMAGEM</t>
  </si>
  <si>
    <t>Já empenhado em 2012</t>
  </si>
  <si>
    <t>Modalidade</t>
  </si>
  <si>
    <t>Pré-Empenho</t>
  </si>
  <si>
    <t>UGR</t>
  </si>
  <si>
    <t>PTRES</t>
  </si>
  <si>
    <t>Fonte</t>
  </si>
  <si>
    <t>PI - Enq.</t>
  </si>
  <si>
    <t>PI - Ação</t>
  </si>
  <si>
    <t>PI - Etapa</t>
  </si>
  <si>
    <t>PI - Categoria</t>
  </si>
  <si>
    <t>PI - Modalidade</t>
  </si>
  <si>
    <t>Unidade</t>
  </si>
  <si>
    <t xml:space="preserve">Qtde </t>
  </si>
  <si>
    <t>SIAFI2</t>
  </si>
  <si>
    <t>SIAFI3</t>
  </si>
  <si>
    <t>043477</t>
  </si>
  <si>
    <t>0112</t>
  </si>
  <si>
    <t>I</t>
  </si>
  <si>
    <t>G</t>
  </si>
  <si>
    <t>N</t>
  </si>
  <si>
    <t>4.1</t>
  </si>
  <si>
    <t>Pregão 150/2011</t>
  </si>
  <si>
    <t>2.1</t>
  </si>
  <si>
    <t>EE00</t>
  </si>
  <si>
    <t>Sanclar-SM</t>
  </si>
  <si>
    <t>Tatame E.V.A. azul dobrável- 2,00 larg x 1,00 comp. x 0,01M espessura.</t>
  </si>
  <si>
    <t>Game Wii Play com controle Wii Remote Plus incluso.</t>
  </si>
  <si>
    <t>Pregão 13/2012</t>
  </si>
  <si>
    <t>6.1</t>
  </si>
  <si>
    <t>Urutau</t>
  </si>
  <si>
    <t>0131</t>
  </si>
  <si>
    <t>Pregão 31/2011</t>
  </si>
  <si>
    <t>1.3</t>
  </si>
  <si>
    <t>Designer</t>
  </si>
  <si>
    <t>153531</t>
  </si>
  <si>
    <t>0153</t>
  </si>
  <si>
    <t>Gráfico - Confecção Documentos Oficiais</t>
  </si>
  <si>
    <t>BLOCO</t>
  </si>
  <si>
    <t>339039-63</t>
  </si>
  <si>
    <t>Pregão 50/2012</t>
  </si>
  <si>
    <t>5.1</t>
  </si>
  <si>
    <t>Biudes</t>
  </si>
  <si>
    <t>3232</t>
  </si>
  <si>
    <t>Bomba manual grande para encher bolas de fisioterapia.</t>
  </si>
  <si>
    <t>7.1</t>
  </si>
  <si>
    <t>ACI</t>
  </si>
  <si>
    <t>Espaldar fixo de parede (madeira) com 13 barras horizontais, com fixação superior e inferior, medindo 80 x 2,26 (largura x altura).</t>
  </si>
  <si>
    <t>3.2</t>
  </si>
  <si>
    <t>Fisiomédica</t>
  </si>
  <si>
    <t>Muletas Canadense de alumínio articulada infantil (par).</t>
  </si>
  <si>
    <t>Pregão 118/2011</t>
  </si>
  <si>
    <t>Emige</t>
  </si>
  <si>
    <t>Compressa de gaze hidrófila não estéril, com tecido 100% algodão, com 13 F ios, tipo tela, com 8 camadas e 5 dobras com dimensão de 7,5 x 7,5 cm quando fechadas e 15 x 30cm quando abertas e 10 x 10cm quando fechadas e 20 x 40cm quando abertas. São alvejadas, purificadas e isentas de impurezas, substâncias gordurosas, amido, corantes corretivos, alvejantes ópticos. São também inodoras e insípidas. (pct. c/500un).</t>
  </si>
  <si>
    <t>339030-10</t>
  </si>
  <si>
    <t>Abaixador de língua em madeira (espátula de madeira), descartável, formato convencional liso, superfície e bordas perfeitamente acabadas, espessura e largura uniforme em toda a sua extensão, medindo aproximadamente 14 cm de comprimento; 1,4 cm de largura; 0,5 mm de espessura (cx com 100)</t>
  </si>
  <si>
    <t>Unidrog</t>
  </si>
  <si>
    <t>Sapatilha descartável (pro-pé) , Confeccionado em TNT, gramatura 30g , 100% polipropileno, Atóxico comprimento de aprox. 33 cm Altura 9 cm. pacotes com 100 unids.</t>
  </si>
  <si>
    <t>Pregão 98/2012</t>
  </si>
  <si>
    <t>PHD</t>
  </si>
  <si>
    <t>Curativo alginato de prata - Curativo composto de 3 camadas, sendo duas camadsa de malha de polietileno de alta densidade recoberta com prata nanocristalina. Uma camada de rayon e poliéster absorvente. Tamanho 10X 10cm.</t>
  </si>
  <si>
    <t>3.1</t>
  </si>
  <si>
    <t>Gran Prime</t>
  </si>
  <si>
    <t>Máscara descartável, em material SMS grau médico, com três camadas hipoalérgica, tiras laterais em lycra, suporte nasal em alumínio, cor branca (caixa c/ 50).</t>
  </si>
  <si>
    <t>Pregão 02/2012</t>
  </si>
  <si>
    <t>Fita métrica de 1,5 metros 95% poliester e 5% fibra de vidro.</t>
  </si>
  <si>
    <t>02/2012</t>
  </si>
  <si>
    <t>Atadura de crepon, medidas aproximadas de 10cm x 4,5m, constituída de 18 fios por cm², embalada individualmente.</t>
  </si>
  <si>
    <t>P S</t>
  </si>
  <si>
    <t>Sistema de CPAP nasal neonatal. Características do produto: Ventilação não invasiva para neonatos. Contém uma cânula com um conector de inspiração e outro conector de expiração. Dois tubos corrugados de 1,20m com diâmetro interno de 10mm, uma linha de monitorização da pressão com 1,20m, um adaptador de umidificação de 22-10mm, uma touca de lã e duas tiras de velcro para fixação.</t>
  </si>
  <si>
    <t xml:space="preserve">THRESHOLD IMT que oferece carga linear pressórica para treinamento muscular inspiratório. O aparelho oferece uma carga de pressão inspiratória através de um resistor “spring-load” para o condicionamento dos músculos respiratórios aumentando a sua força e resistência. Indicado primariamente para pacientes DPOC e programas de reabilitação. As pressões podem ser ajustadas entre 7 e 41cmH2O, válvula de uma via com fluxo independente, a pressão constante (independentemente do fluxo de ar do paciente) elimina a necessidade de um indicador de pressão, fácil de montar, pressão verdadeiramente ajustável (IMT a cada 2 cm H2O), terapia efetiva quando mantido em qualquer posição, pode ser utilizado com bocal ou máscara, fácil de limpar, fabricado em acrílico durável de alto impacto, acompanha bocal e clamp nasal. </t>
  </si>
  <si>
    <t xml:space="preserve">Threshold Pep Expiratório para terapia por pressão expiratória positiva (PEP), em acrílico, com faixa de medição entre 5 - 41 cm de H²0, deve possuir uma válvula que permite uma resistência ajustável manualmente de acordo com a necessidade de cada paciente e mensurada de forma precisa através de cm por água (H²O) </t>
  </si>
  <si>
    <t>Curativo de alginato, sem fibras, composto de alginato de cálcio e sódio, tamanho 10x10cm (cx com 10).</t>
  </si>
  <si>
    <t>Science</t>
  </si>
  <si>
    <t>Mariana</t>
  </si>
  <si>
    <t>Lápis dermográfico (marcador de cera) na cor preta - pct c/ 10, para marcação da posição anatômica exata no corpo.</t>
  </si>
  <si>
    <t>Lápis dermográfico (marcador de cera) na cor vermelho escuro - pct c/ 10, para marcação da posição anatômica exata no corpo.</t>
  </si>
  <si>
    <t>Farbmap</t>
  </si>
  <si>
    <t>Prestomedi</t>
  </si>
  <si>
    <t>Agulha descartável 25 x 7, bissel trifacetado, cânula siliconizada, canhão transparente, embaladas individualmente (cx. c/ 100). Data de fabricação do ano vigente.</t>
  </si>
  <si>
    <t>Agulha descartável 25 x 8, parede fina, canhão transparen te, embaladas individualmente (cx. c/ 100),bissel trifacetado, cânula siliconizada, embaladas individualmente.Data de fabricação do ano vigente.</t>
  </si>
  <si>
    <t>Soma</t>
  </si>
  <si>
    <t>Avental cirúrgico, cor branca, manga longa e punho de lastex, confeccionado em 100% polipropileno (SMS), medindo 1,40 m de largura por 1,10 m de comprimento, com mangas longas de 55 cm de comprimento, lastex no punho e amarrilhos na cintura e no pescoço, gramatura 30g (pacote com 10 aventais). Incluindo o laudo comprobatório de eficiência de filtração bacteriana (BFE), Laudo comprobatório de eficiência de filtração viral (VFE), certificado de aprovação emitido pelo MTE, Certificadado de Boas Práticas de Fabricação (CBPF) em cumprimento À RDC 59 da ANVISA, sendo que todos os laudo devem ser de laboratórios que atendam a NBR isso/IEC 17025 – Boas Práticas de Laboratórios – BPL e a Isso/Guia-43, norma requerida pela Gerencia Geral de Laboratórios – GGLAS/ANVISA.</t>
  </si>
  <si>
    <t>Valor Total =&gt;</t>
  </si>
  <si>
    <t>&lt;=Novo Valor Total</t>
  </si>
  <si>
    <t>Impedido de Licitar</t>
  </si>
  <si>
    <t xml:space="preserve">Impedido de Licitar </t>
  </si>
  <si>
    <t>Pregão 85/2012</t>
  </si>
  <si>
    <t>22.11</t>
  </si>
  <si>
    <t>Materiais e Equipamentos Científicos</t>
  </si>
  <si>
    <t xml:space="preserve">Pen Drive de 16 GB compatível com USB padrão 2.0, sem parte retrátil. </t>
  </si>
  <si>
    <t>339030-17</t>
  </si>
  <si>
    <t>Pregão 109/2012</t>
  </si>
  <si>
    <t>29.2</t>
  </si>
  <si>
    <t>Aurus</t>
  </si>
  <si>
    <t>Prateleira - Prateleira em laminado melamínico, constituído em madeira aglomerado com 18 mm de espessura. Medidas 0,76largura x 0,46 prof. x 0,02 espessura. Para armário alto possua a medida de 1,60 x 0,80.</t>
  </si>
  <si>
    <t>339030-25</t>
  </si>
  <si>
    <t>Superfície extensora retangular esquerda - Tampo em formato quadrado, estrutura tipo pé painel em BP e abertura para passagem de cabeamento nas duas extremidades com instalação de passa-cabos, calha vertical metálica instalada externamente em um dos pés painéis para subida de fiação do piso até a calha metálica horizontal, sapatas reguladoras de nível. Material: Tampo e pé painel: MDP 25 mm Conjunto formado por placa em MDF (chapa maciça de média densidade) com revestimento oferecido em melamínico termo fundido BP; Bordas do tampo: PVC 3 mm; Sapatas niveladoras: Nylon; Passa-cabos: Plástico Polipropileno em formato circular. Dimensionais: Altura final = 73 cm. Altura abaixo do tampo = 70,5 cm; Espessura do tampo = 25 mm; Tampo= 0,60 x 0,60 m.</t>
  </si>
  <si>
    <t>Superfície extensora retangular direita - Tampo em formato quadrado, estrutura tipo pé painel em BP e abertura para passagem de cabeamento nas duas extremidades com instalação de passa-cabos, calha vertical metálica instalada externamente em um dos pés painéis para subida de fiação do piso até a calha metálica horizontal, sapatas reguladoras de nível. Material: Tampo e pé painel: MDP 25 mm. Conjunto formado por placa em MDF (chapa maciça de média densidade) com revestimento oferecido em melamínico termo fundido BP; Bordas do tampo: PVC 3 mm;  Sapatas niveladoras: Nylon; Passa-cabos: Plástico Polipropileno em formato circular. Dimensionais: Altura final = 73 cm; Altura abaixo do tampo = 70,5 cm; Espessura do tampo = 25 mm; Tampo= 0,60 x 0,60 m.</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</si>
</sst>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r&quot;;&quot;Ativar&quot;;&quot;Desativar&quot;"/>
    <numFmt numFmtId="167" formatCode="[$€-2]\ #,##0.00_);[Red]\([$€-2]\ #,##0.00\)"/>
    <numFmt numFmtId="168" formatCode="&quot; R$ &quot;#,##0.00\ ;&quot;-R$ &quot;#,##0.00\ ;&quot; R$ -&quot;#\ ;@\ "/>
    <numFmt numFmtId="169" formatCode="#,##0.00\ ;\-#,##0.00\ ;&quot; -&quot;#\ ;@\ "/>
    <numFmt numFmtId="170" formatCode="_-* #,##0.0_-;\-* #,##0.0_-;_-* &quot;-&quot;??_-;_-@_-"/>
    <numFmt numFmtId="171" formatCode="_-* #,##0_-;\-* #,##0_-;_-* &quot;-&quot;??_-;_-@_-"/>
  </numFmts>
  <fonts count="45">
    <font>
      <sz val="11"/>
      <color theme="1"/>
      <name val="Calibri"/>
      <family val="2"/>
    </font>
    <font>
      <sz val="11"/>
      <color indexed="8"/>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family val="2"/>
    </font>
    <font>
      <b/>
      <sz val="10"/>
      <color indexed="8"/>
      <name val="Arial"/>
      <family val="2"/>
    </font>
    <font>
      <b/>
      <sz val="11"/>
      <color indexed="62"/>
      <name val="Calibri"/>
      <family val="2"/>
    </font>
    <font>
      <sz val="12"/>
      <color indexed="8"/>
      <name val="Arial"/>
      <family val="2"/>
    </font>
    <font>
      <b/>
      <sz val="12"/>
      <color indexed="8"/>
      <name val="Arial"/>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b/>
      <sz val="10"/>
      <color theme="1"/>
      <name val="Arial"/>
      <family val="2"/>
    </font>
    <font>
      <sz val="11"/>
      <color rgb="FF000000"/>
      <name val="Calibri"/>
      <family val="2"/>
    </font>
    <font>
      <sz val="12"/>
      <color theme="1"/>
      <name val="Arial"/>
      <family val="2"/>
    </font>
    <font>
      <b/>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55"/>
        <bgColor indexed="64"/>
      </patternFill>
    </fill>
    <fill>
      <patternFill patternType="solid">
        <fgColor rgb="FFFFFF00"/>
        <bgColor indexed="64"/>
      </patternFill>
    </fill>
    <fill>
      <patternFill patternType="solid">
        <fgColor rgb="FFFFFFFF"/>
        <bgColor indexed="64"/>
      </patternFill>
    </fill>
    <fill>
      <patternFill patternType="solid">
        <fgColor rgb="FFF0F0F0"/>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color rgb="FF000000"/>
      </right>
      <top>
        <color indexed="63"/>
      </top>
      <bottom style="medium">
        <color rgb="FF000000"/>
      </bottom>
    </border>
    <border>
      <left style="thin">
        <color rgb="FF000000"/>
      </left>
      <right style="medium">
        <color rgb="FF000000"/>
      </right>
      <top style="thin">
        <color rgb="FF000000"/>
      </top>
      <bottom style="thick">
        <color rgb="FF000000"/>
      </bottom>
    </border>
    <border>
      <left>
        <color indexed="63"/>
      </left>
      <right style="medium">
        <color rgb="FF000000"/>
      </right>
      <top style="thin">
        <color rgb="FF000000"/>
      </top>
      <bottom style="thick">
        <color rgb="FF000000"/>
      </bottom>
    </border>
    <border>
      <left>
        <color indexed="63"/>
      </left>
      <right style="thin">
        <color rgb="FF000000"/>
      </right>
      <top style="thin">
        <color rgb="FF000000"/>
      </top>
      <bottom style="thick">
        <color rgb="FF000000"/>
      </bottom>
    </border>
    <border>
      <left>
        <color indexed="63"/>
      </left>
      <right style="thin">
        <color rgb="FF000000"/>
      </right>
      <top>
        <color indexed="63"/>
      </top>
      <bottom style="medium">
        <color rgb="FF000000"/>
      </bottom>
    </border>
    <border>
      <left style="thin">
        <color rgb="FF000000"/>
      </left>
      <right style="medium">
        <color rgb="FF000000"/>
      </right>
      <top>
        <color indexed="63"/>
      </top>
      <bottom style="thin">
        <color rgb="FF000000"/>
      </bottom>
    </border>
    <border>
      <left>
        <color indexed="63"/>
      </left>
      <right style="medium">
        <color rgb="FF000000"/>
      </right>
      <top>
        <color indexed="63"/>
      </top>
      <bottom style="thin">
        <color rgb="FF000000"/>
      </bottom>
    </border>
    <border>
      <left>
        <color indexed="63"/>
      </left>
      <right style="thin">
        <color rgb="FF000000"/>
      </right>
      <top>
        <color indexed="63"/>
      </top>
      <bottom style="thin">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rgb="FF000000"/>
      </right>
      <top style="thin">
        <color rgb="FF000000"/>
      </top>
      <bottom style="medium">
        <color rgb="FF000000"/>
      </bottom>
    </border>
    <border>
      <left>
        <color indexed="63"/>
      </left>
      <right style="thin">
        <color rgb="FF000000"/>
      </right>
      <top style="thin">
        <color rgb="FF000000"/>
      </top>
      <bottom style="medium">
        <color rgb="FF000000"/>
      </bottom>
    </border>
    <border>
      <left>
        <color indexed="63"/>
      </left>
      <right style="medium">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style="thin">
        <color rgb="FF000000"/>
      </left>
      <right style="medium">
        <color rgb="FF000000"/>
      </right>
      <top style="thin">
        <color rgb="FF000000"/>
      </top>
      <bottom>
        <color indexed="63"/>
      </bottom>
    </border>
    <border>
      <left>
        <color indexed="63"/>
      </left>
      <right style="medium">
        <color rgb="FF000000"/>
      </right>
      <top style="thin">
        <color rgb="FF000000"/>
      </top>
      <bottom>
        <color indexed="63"/>
      </bottom>
    </border>
    <border>
      <left style="thin">
        <color rgb="FF000000"/>
      </left>
      <right style="medium">
        <color rgb="FF000000"/>
      </right>
      <top>
        <color indexed="63"/>
      </top>
      <bottom style="medium">
        <color rgb="FF000000"/>
      </bottom>
    </border>
    <border>
      <left style="thin">
        <color rgb="FF000000"/>
      </left>
      <right style="medium">
        <color rgb="FF000000"/>
      </right>
      <top style="medium">
        <color rgb="FF000000"/>
      </top>
      <bottom>
        <color indexed="63"/>
      </bottom>
    </border>
    <border>
      <left style="medium">
        <color rgb="FF000000"/>
      </left>
      <right style="medium">
        <color rgb="FF000000"/>
      </right>
      <top style="medium">
        <color rgb="FF000000"/>
      </top>
      <bottom>
        <color indexed="63"/>
      </bottom>
    </border>
    <border>
      <left style="medium">
        <color rgb="FF000000"/>
      </left>
      <right style="thin">
        <color rgb="FF000000"/>
      </right>
      <top style="medium">
        <color rgb="FF000000"/>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medium">
        <color rgb="FF000000"/>
      </right>
      <top>
        <color indexed="63"/>
      </top>
      <bottom>
        <color indexed="63"/>
      </bottom>
    </border>
    <border>
      <left>
        <color indexed="63"/>
      </left>
      <right style="thin">
        <color rgb="FF000000"/>
      </right>
      <top>
        <color indexed="63"/>
      </top>
      <bottom>
        <color indexed="63"/>
      </bottom>
    </border>
    <border>
      <left>
        <color indexed="63"/>
      </left>
      <right style="medium">
        <color rgb="FF000000"/>
      </right>
      <top>
        <color indexed="63"/>
      </top>
      <bottom style="thick">
        <color rgb="FF000000"/>
      </bottom>
    </border>
    <border>
      <left>
        <color indexed="63"/>
      </left>
      <right style="thin">
        <color rgb="FF000000"/>
      </right>
      <top>
        <color indexed="63"/>
      </top>
      <bottom style="thick">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 fillId="0" borderId="0" applyFill="0" applyBorder="0" applyAlignment="0" applyProtection="0"/>
    <xf numFmtId="0" fontId="31"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41" fontId="0" fillId="0" borderId="0" applyFont="0" applyFill="0" applyBorder="0" applyAlignment="0" applyProtection="0"/>
    <xf numFmtId="169" fontId="1" fillId="0" borderId="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0" borderId="9" applyNumberFormat="0" applyFill="0" applyAlignment="0" applyProtection="0"/>
    <xf numFmtId="43" fontId="0" fillId="0" borderId="0" applyFont="0" applyFill="0" applyBorder="0" applyAlignment="0" applyProtection="0"/>
  </cellStyleXfs>
  <cellXfs count="183">
    <xf numFmtId="0" fontId="0" fillId="0" borderId="0" xfId="0" applyFont="1" applyAlignment="1">
      <alignment/>
    </xf>
    <xf numFmtId="0" fontId="40" fillId="0" borderId="10" xfId="0" applyFont="1" applyBorder="1" applyAlignment="1">
      <alignment horizontal="center" wrapText="1"/>
    </xf>
    <xf numFmtId="0" fontId="41" fillId="0" borderId="11" xfId="0" applyFont="1" applyBorder="1" applyAlignment="1">
      <alignment horizontal="center" wrapText="1"/>
    </xf>
    <xf numFmtId="0" fontId="41" fillId="0" borderId="12" xfId="0" applyFont="1" applyBorder="1" applyAlignment="1">
      <alignment horizontal="center" wrapText="1"/>
    </xf>
    <xf numFmtId="0" fontId="41" fillId="0" borderId="13" xfId="0" applyFont="1" applyBorder="1" applyAlignment="1">
      <alignment horizontal="center" wrapText="1"/>
    </xf>
    <xf numFmtId="0" fontId="40" fillId="0" borderId="14" xfId="0" applyFont="1" applyBorder="1" applyAlignment="1">
      <alignment horizontal="center" wrapText="1"/>
    </xf>
    <xf numFmtId="0" fontId="40" fillId="0" borderId="15" xfId="0" applyFont="1" applyBorder="1" applyAlignment="1">
      <alignment horizontal="center" wrapText="1"/>
    </xf>
    <xf numFmtId="0" fontId="40" fillId="0" borderId="16" xfId="0" applyFont="1" applyBorder="1" applyAlignment="1">
      <alignment horizontal="center" wrapText="1"/>
    </xf>
    <xf numFmtId="0" fontId="40" fillId="0" borderId="17" xfId="0" applyFont="1" applyBorder="1" applyAlignment="1">
      <alignment horizontal="center" wrapText="1"/>
    </xf>
    <xf numFmtId="43" fontId="41" fillId="10" borderId="18" xfId="64" applyFont="1" applyFill="1" applyBorder="1" applyAlignment="1">
      <alignment horizontal="center" vertical="center" wrapText="1"/>
    </xf>
    <xf numFmtId="43" fontId="0" fillId="10" borderId="19" xfId="64" applyFont="1" applyFill="1" applyBorder="1" applyAlignment="1">
      <alignment vertical="center"/>
    </xf>
    <xf numFmtId="0" fontId="41" fillId="10" borderId="20" xfId="0" applyFont="1" applyFill="1" applyBorder="1" applyAlignment="1">
      <alignment horizontal="center" vertical="center" wrapText="1"/>
    </xf>
    <xf numFmtId="0" fontId="40" fillId="0" borderId="21" xfId="0" applyFont="1" applyBorder="1" applyAlignment="1">
      <alignment horizontal="center" wrapText="1"/>
    </xf>
    <xf numFmtId="0" fontId="40" fillId="0" borderId="22" xfId="0" applyFont="1" applyBorder="1" applyAlignment="1">
      <alignment horizontal="center" wrapText="1"/>
    </xf>
    <xf numFmtId="0" fontId="40" fillId="0" borderId="23" xfId="0" applyFont="1" applyBorder="1" applyAlignment="1">
      <alignment horizontal="center" wrapText="1"/>
    </xf>
    <xf numFmtId="0" fontId="40" fillId="0" borderId="24" xfId="0" applyFont="1" applyBorder="1" applyAlignment="1">
      <alignment horizontal="center" wrapText="1"/>
    </xf>
    <xf numFmtId="0" fontId="0" fillId="0" borderId="25" xfId="0" applyBorder="1" applyAlignment="1">
      <alignment/>
    </xf>
    <xf numFmtId="0" fontId="0" fillId="2" borderId="25" xfId="0" applyFill="1" applyBorder="1" applyAlignment="1">
      <alignment horizontal="center"/>
    </xf>
    <xf numFmtId="43" fontId="0" fillId="0" borderId="25" xfId="0" applyNumberFormat="1" applyBorder="1" applyAlignment="1">
      <alignment/>
    </xf>
    <xf numFmtId="0" fontId="0" fillId="2" borderId="25" xfId="0" applyFill="1" applyBorder="1" applyAlignment="1">
      <alignment/>
    </xf>
    <xf numFmtId="43" fontId="41" fillId="0" borderId="12" xfId="64" applyFont="1" applyBorder="1" applyAlignment="1">
      <alignment horizontal="center" wrapText="1"/>
    </xf>
    <xf numFmtId="43" fontId="40" fillId="0" borderId="10" xfId="64" applyFont="1" applyBorder="1" applyAlignment="1">
      <alignment horizontal="center" wrapText="1"/>
    </xf>
    <xf numFmtId="43" fontId="0" fillId="0" borderId="10" xfId="64" applyFont="1" applyBorder="1" applyAlignment="1">
      <alignment wrapText="1"/>
    </xf>
    <xf numFmtId="43" fontId="40" fillId="0" borderId="16" xfId="64" applyFont="1" applyBorder="1" applyAlignment="1">
      <alignment horizontal="center" wrapText="1"/>
    </xf>
    <xf numFmtId="43" fontId="40" fillId="0" borderId="21" xfId="64" applyFont="1" applyBorder="1" applyAlignment="1">
      <alignment horizontal="center" wrapText="1"/>
    </xf>
    <xf numFmtId="43" fontId="0" fillId="0" borderId="21" xfId="64" applyFont="1" applyBorder="1" applyAlignment="1">
      <alignment wrapText="1"/>
    </xf>
    <xf numFmtId="43" fontId="40" fillId="0" borderId="23" xfId="64" applyFont="1" applyBorder="1" applyAlignment="1">
      <alignment horizontal="center" wrapText="1"/>
    </xf>
    <xf numFmtId="43" fontId="0" fillId="0" borderId="23" xfId="64" applyFont="1" applyBorder="1" applyAlignment="1">
      <alignment wrapText="1"/>
    </xf>
    <xf numFmtId="43" fontId="0" fillId="0" borderId="0" xfId="64" applyFont="1" applyAlignment="1">
      <alignment/>
    </xf>
    <xf numFmtId="0" fontId="39" fillId="2" borderId="25" xfId="0" applyFont="1" applyFill="1" applyBorder="1" applyAlignment="1">
      <alignment/>
    </xf>
    <xf numFmtId="44" fontId="0" fillId="2" borderId="25" xfId="45" applyFont="1" applyFill="1" applyBorder="1" applyAlignment="1">
      <alignment/>
    </xf>
    <xf numFmtId="44" fontId="0" fillId="4" borderId="25" xfId="45" applyFont="1" applyFill="1" applyBorder="1" applyAlignment="1">
      <alignment/>
    </xf>
    <xf numFmtId="0" fontId="39" fillId="4" borderId="25" xfId="0" applyFont="1" applyFill="1" applyBorder="1" applyAlignment="1">
      <alignment horizontal="right"/>
    </xf>
    <xf numFmtId="44" fontId="0" fillId="2" borderId="25" xfId="0" applyNumberFormat="1" applyFill="1" applyBorder="1" applyAlignment="1">
      <alignment vertical="center"/>
    </xf>
    <xf numFmtId="44" fontId="0" fillId="4" borderId="25" xfId="0" applyNumberFormat="1" applyFill="1" applyBorder="1" applyAlignment="1">
      <alignment vertical="center"/>
    </xf>
    <xf numFmtId="0" fontId="39" fillId="4" borderId="25" xfId="0" applyFont="1" applyFill="1" applyBorder="1" applyAlignment="1">
      <alignment horizontal="right" vertical="center"/>
    </xf>
    <xf numFmtId="44" fontId="0" fillId="2" borderId="25" xfId="0" applyNumberFormat="1" applyFill="1" applyBorder="1" applyAlignment="1">
      <alignment/>
    </xf>
    <xf numFmtId="0" fontId="0" fillId="4" borderId="25" xfId="0" applyFill="1" applyBorder="1" applyAlignment="1">
      <alignment horizontal="center"/>
    </xf>
    <xf numFmtId="0" fontId="0" fillId="3" borderId="25" xfId="0" applyFill="1" applyBorder="1" applyAlignment="1">
      <alignment horizontal="center"/>
    </xf>
    <xf numFmtId="0" fontId="0" fillId="3" borderId="25" xfId="0" applyFill="1" applyBorder="1" applyAlignment="1">
      <alignment/>
    </xf>
    <xf numFmtId="0" fontId="41" fillId="3" borderId="25" xfId="0" applyFont="1" applyFill="1" applyBorder="1" applyAlignment="1">
      <alignment horizontal="center" wrapText="1"/>
    </xf>
    <xf numFmtId="0" fontId="0" fillId="4" borderId="25" xfId="0" applyFill="1" applyBorder="1" applyAlignment="1">
      <alignment/>
    </xf>
    <xf numFmtId="0" fontId="41" fillId="4" borderId="26" xfId="0" applyFont="1" applyFill="1" applyBorder="1" applyAlignment="1">
      <alignment horizontal="center" wrapText="1"/>
    </xf>
    <xf numFmtId="0" fontId="41" fillId="4" borderId="27" xfId="0" applyFont="1" applyFill="1" applyBorder="1" applyAlignment="1">
      <alignment horizontal="center" wrapText="1"/>
    </xf>
    <xf numFmtId="0" fontId="41" fillId="2" borderId="25" xfId="0" applyFont="1" applyFill="1" applyBorder="1" applyAlignment="1">
      <alignment horizontal="center" wrapText="1"/>
    </xf>
    <xf numFmtId="0" fontId="0" fillId="33" borderId="25" xfId="0" applyFill="1" applyBorder="1" applyAlignment="1">
      <alignment horizontal="center"/>
    </xf>
    <xf numFmtId="0" fontId="0" fillId="33" borderId="25" xfId="0" applyFill="1" applyBorder="1" applyAlignment="1">
      <alignment/>
    </xf>
    <xf numFmtId="0" fontId="41" fillId="33" borderId="25" xfId="0" applyFont="1" applyFill="1" applyBorder="1" applyAlignment="1">
      <alignment horizontal="center" wrapText="1"/>
    </xf>
    <xf numFmtId="0" fontId="41" fillId="5" borderId="25" xfId="0" applyFont="1" applyFill="1" applyBorder="1" applyAlignment="1">
      <alignment horizontal="center" wrapText="1"/>
    </xf>
    <xf numFmtId="0" fontId="0" fillId="5" borderId="25" xfId="0" applyFill="1" applyBorder="1" applyAlignment="1">
      <alignment/>
    </xf>
    <xf numFmtId="0" fontId="41" fillId="7" borderId="25" xfId="0" applyFont="1" applyFill="1" applyBorder="1" applyAlignment="1">
      <alignment horizontal="center" wrapText="1"/>
    </xf>
    <xf numFmtId="0" fontId="0" fillId="7" borderId="25" xfId="0" applyFill="1" applyBorder="1" applyAlignment="1">
      <alignment/>
    </xf>
    <xf numFmtId="0" fontId="0" fillId="7" borderId="25" xfId="0" applyFill="1" applyBorder="1" applyAlignment="1">
      <alignment horizontal="center"/>
    </xf>
    <xf numFmtId="0" fontId="0" fillId="5" borderId="25" xfId="0" applyFill="1" applyBorder="1" applyAlignment="1">
      <alignment horizontal="center"/>
    </xf>
    <xf numFmtId="0" fontId="41" fillId="32" borderId="25" xfId="0" applyFont="1" applyFill="1" applyBorder="1" applyAlignment="1">
      <alignment horizontal="center" wrapText="1"/>
    </xf>
    <xf numFmtId="0" fontId="0" fillId="32" borderId="25" xfId="0" applyFill="1" applyBorder="1" applyAlignment="1">
      <alignment/>
    </xf>
    <xf numFmtId="43" fontId="0" fillId="0" borderId="16" xfId="64" applyFont="1" applyBorder="1" applyAlignment="1">
      <alignment wrapText="1"/>
    </xf>
    <xf numFmtId="0" fontId="0" fillId="32" borderId="25" xfId="0" applyFill="1" applyBorder="1" applyAlignment="1">
      <alignment horizontal="center"/>
    </xf>
    <xf numFmtId="0" fontId="40" fillId="0" borderId="0" xfId="0" applyFont="1" applyBorder="1" applyAlignment="1">
      <alignment horizontal="center" wrapText="1"/>
    </xf>
    <xf numFmtId="43" fontId="0" fillId="0" borderId="16" xfId="64" applyFont="1" applyBorder="1" applyAlignment="1">
      <alignment wrapText="1"/>
    </xf>
    <xf numFmtId="0" fontId="40" fillId="0" borderId="28" xfId="0" applyFont="1" applyBorder="1" applyAlignment="1">
      <alignment horizontal="center" wrapText="1"/>
    </xf>
    <xf numFmtId="0" fontId="40" fillId="0" borderId="29" xfId="0" applyFont="1" applyBorder="1" applyAlignment="1">
      <alignment horizontal="center" wrapText="1"/>
    </xf>
    <xf numFmtId="0" fontId="40" fillId="0" borderId="30" xfId="0" applyFont="1" applyBorder="1" applyAlignment="1">
      <alignment horizontal="center" wrapText="1"/>
    </xf>
    <xf numFmtId="0" fontId="40" fillId="0" borderId="31" xfId="0" applyFont="1" applyBorder="1" applyAlignment="1">
      <alignment horizontal="center" wrapText="1"/>
    </xf>
    <xf numFmtId="0" fontId="40" fillId="0" borderId="29" xfId="0" applyFont="1" applyBorder="1" applyAlignment="1">
      <alignment wrapText="1"/>
    </xf>
    <xf numFmtId="0" fontId="40" fillId="0" borderId="30" xfId="0" applyFont="1" applyBorder="1" applyAlignment="1">
      <alignment wrapText="1"/>
    </xf>
    <xf numFmtId="0" fontId="40" fillId="0" borderId="31" xfId="0" applyFont="1" applyBorder="1" applyAlignment="1">
      <alignment wrapText="1"/>
    </xf>
    <xf numFmtId="43" fontId="0" fillId="0" borderId="10" xfId="64" applyFont="1" applyBorder="1" applyAlignment="1">
      <alignment wrapText="1"/>
    </xf>
    <xf numFmtId="43" fontId="40" fillId="0" borderId="30" xfId="64" applyFont="1" applyBorder="1" applyAlignment="1">
      <alignment horizontal="center" wrapText="1"/>
    </xf>
    <xf numFmtId="43" fontId="40" fillId="0" borderId="30" xfId="64" applyFont="1" applyBorder="1" applyAlignment="1">
      <alignment wrapText="1"/>
    </xf>
    <xf numFmtId="0" fontId="39" fillId="4" borderId="25" xfId="0" applyFont="1" applyFill="1" applyBorder="1" applyAlignment="1">
      <alignment/>
    </xf>
    <xf numFmtId="43" fontId="39" fillId="4" borderId="25" xfId="0" applyNumberFormat="1" applyFont="1" applyFill="1" applyBorder="1" applyAlignment="1">
      <alignment/>
    </xf>
    <xf numFmtId="0" fontId="39" fillId="3" borderId="25" xfId="0" applyFont="1" applyFill="1" applyBorder="1" applyAlignment="1">
      <alignment/>
    </xf>
    <xf numFmtId="43" fontId="39" fillId="3" borderId="25" xfId="0" applyNumberFormat="1" applyFont="1" applyFill="1" applyBorder="1" applyAlignment="1">
      <alignment/>
    </xf>
    <xf numFmtId="0" fontId="39" fillId="32" borderId="25" xfId="0" applyFont="1" applyFill="1" applyBorder="1" applyAlignment="1">
      <alignment/>
    </xf>
    <xf numFmtId="43" fontId="39" fillId="32" borderId="25" xfId="0" applyNumberFormat="1" applyFont="1" applyFill="1" applyBorder="1" applyAlignment="1">
      <alignment/>
    </xf>
    <xf numFmtId="0" fontId="39" fillId="5" borderId="25" xfId="0" applyFont="1" applyFill="1" applyBorder="1" applyAlignment="1">
      <alignment/>
    </xf>
    <xf numFmtId="43" fontId="39" fillId="5" borderId="25" xfId="0" applyNumberFormat="1" applyFont="1" applyFill="1" applyBorder="1" applyAlignment="1">
      <alignment/>
    </xf>
    <xf numFmtId="0" fontId="39" fillId="7" borderId="25" xfId="0" applyFont="1" applyFill="1" applyBorder="1" applyAlignment="1">
      <alignment/>
    </xf>
    <xf numFmtId="43" fontId="39" fillId="7" borderId="25" xfId="0" applyNumberFormat="1" applyFont="1" applyFill="1" applyBorder="1" applyAlignment="1">
      <alignment/>
    </xf>
    <xf numFmtId="0" fontId="39" fillId="33" borderId="25" xfId="0" applyFont="1" applyFill="1" applyBorder="1" applyAlignment="1">
      <alignment/>
    </xf>
    <xf numFmtId="43" fontId="39" fillId="33" borderId="25" xfId="0" applyNumberFormat="1" applyFont="1" applyFill="1" applyBorder="1" applyAlignment="1">
      <alignment/>
    </xf>
    <xf numFmtId="43" fontId="39" fillId="2" borderId="25" xfId="0" applyNumberFormat="1" applyFont="1" applyFill="1" applyBorder="1" applyAlignment="1">
      <alignment/>
    </xf>
    <xf numFmtId="0" fontId="39" fillId="2" borderId="25" xfId="0" applyFont="1" applyFill="1" applyBorder="1" applyAlignment="1">
      <alignment horizontal="left" vertical="center" wrapText="1"/>
    </xf>
    <xf numFmtId="0" fontId="17" fillId="34" borderId="32" xfId="49" applyFont="1" applyFill="1" applyBorder="1" applyAlignment="1">
      <alignment horizontal="center" vertical="center" wrapText="1"/>
      <protection/>
    </xf>
    <xf numFmtId="0" fontId="17" fillId="34" borderId="33" xfId="49" applyFont="1" applyFill="1" applyBorder="1" applyAlignment="1">
      <alignment horizontal="center" vertical="center" wrapText="1"/>
      <protection/>
    </xf>
    <xf numFmtId="0" fontId="1" fillId="0" borderId="0" xfId="49" applyFont="1">
      <alignment/>
      <protection/>
    </xf>
    <xf numFmtId="49" fontId="1" fillId="0" borderId="0" xfId="49" applyNumberFormat="1" applyFont="1">
      <alignment/>
      <protection/>
    </xf>
    <xf numFmtId="43" fontId="1" fillId="0" borderId="0" xfId="64" applyFont="1" applyAlignment="1">
      <alignment/>
    </xf>
    <xf numFmtId="0" fontId="41" fillId="0" borderId="12" xfId="0" applyFont="1" applyBorder="1" applyAlignment="1" applyProtection="1">
      <alignment horizontal="center" wrapText="1"/>
      <protection locked="0"/>
    </xf>
    <xf numFmtId="0" fontId="0" fillId="35" borderId="10" xfId="0" applyFill="1" applyBorder="1" applyAlignment="1" applyProtection="1">
      <alignment wrapText="1"/>
      <protection locked="0"/>
    </xf>
    <xf numFmtId="0" fontId="0" fillId="35" borderId="16" xfId="0" applyFill="1" applyBorder="1" applyAlignment="1" applyProtection="1">
      <alignment wrapText="1"/>
      <protection locked="0"/>
    </xf>
    <xf numFmtId="0" fontId="0" fillId="0" borderId="0" xfId="0" applyAlignment="1" applyProtection="1">
      <alignment/>
      <protection locked="0"/>
    </xf>
    <xf numFmtId="0" fontId="0" fillId="35" borderId="21" xfId="0" applyFill="1" applyBorder="1" applyAlignment="1" applyProtection="1">
      <alignment wrapText="1"/>
      <protection locked="0"/>
    </xf>
    <xf numFmtId="0" fontId="0" fillId="35" borderId="23" xfId="0" applyFill="1" applyBorder="1" applyAlignment="1" applyProtection="1">
      <alignment wrapText="1"/>
      <protection locked="0"/>
    </xf>
    <xf numFmtId="0" fontId="0" fillId="35" borderId="30" xfId="0" applyFill="1" applyBorder="1" applyAlignment="1" applyProtection="1">
      <alignment wrapText="1"/>
      <protection locked="0"/>
    </xf>
    <xf numFmtId="0" fontId="41" fillId="35" borderId="12" xfId="0" applyFont="1" applyFill="1" applyBorder="1" applyAlignment="1" applyProtection="1">
      <alignment horizontal="center" wrapText="1"/>
      <protection locked="0"/>
    </xf>
    <xf numFmtId="0" fontId="1" fillId="0" borderId="0" xfId="0" applyFont="1" applyAlignment="1">
      <alignment/>
    </xf>
    <xf numFmtId="49" fontId="20" fillId="34" borderId="34" xfId="49" applyNumberFormat="1" applyFont="1" applyFill="1" applyBorder="1" applyAlignment="1">
      <alignment horizontal="center" vertical="center"/>
      <protection/>
    </xf>
    <xf numFmtId="49" fontId="20" fillId="34" borderId="35" xfId="49" applyNumberFormat="1" applyFont="1" applyFill="1" applyBorder="1" applyAlignment="1">
      <alignment horizontal="center" vertical="center"/>
      <protection/>
    </xf>
    <xf numFmtId="49" fontId="17" fillId="34" borderId="35" xfId="49" applyNumberFormat="1" applyFont="1" applyFill="1" applyBorder="1" applyAlignment="1">
      <alignment horizontal="center" vertical="center" wrapText="1"/>
      <protection/>
    </xf>
    <xf numFmtId="2" fontId="17" fillId="34" borderId="35" xfId="49" applyNumberFormat="1" applyFont="1" applyFill="1" applyBorder="1" applyAlignment="1">
      <alignment horizontal="center" vertical="center" wrapText="1"/>
      <protection/>
    </xf>
    <xf numFmtId="43" fontId="1" fillId="34" borderId="35" xfId="64" applyFont="1" applyFill="1" applyBorder="1" applyAlignment="1" applyProtection="1">
      <alignment horizontal="center" vertical="center" wrapText="1"/>
      <protection/>
    </xf>
    <xf numFmtId="43" fontId="17" fillId="34" borderId="35" xfId="64" applyFont="1" applyFill="1" applyBorder="1" applyAlignment="1">
      <alignment horizontal="center" vertical="center" wrapText="1"/>
    </xf>
    <xf numFmtId="0" fontId="1" fillId="0" borderId="25" xfId="49" applyFont="1" applyBorder="1">
      <alignment/>
      <protection/>
    </xf>
    <xf numFmtId="49" fontId="1" fillId="0" borderId="25" xfId="49" applyNumberFormat="1" applyFont="1" applyBorder="1">
      <alignment/>
      <protection/>
    </xf>
    <xf numFmtId="0" fontId="42" fillId="0" borderId="25" xfId="49" applyFont="1" applyBorder="1" applyAlignment="1">
      <alignment horizontal="center" vertical="top" wrapText="1"/>
      <protection/>
    </xf>
    <xf numFmtId="0" fontId="42" fillId="0" borderId="25" xfId="49" applyFont="1" applyBorder="1" applyAlignment="1">
      <alignment horizontal="center" vertical="center" wrapText="1"/>
      <protection/>
    </xf>
    <xf numFmtId="43" fontId="42" fillId="0" borderId="25" xfId="64" applyFont="1" applyBorder="1" applyAlignment="1">
      <alignment horizontal="center" vertical="center" wrapText="1"/>
    </xf>
    <xf numFmtId="0" fontId="1" fillId="0" borderId="25" xfId="0" applyFont="1" applyBorder="1" applyAlignment="1">
      <alignment/>
    </xf>
    <xf numFmtId="49" fontId="1" fillId="0" borderId="25" xfId="0" applyNumberFormat="1" applyFont="1" applyBorder="1" applyAlignment="1">
      <alignment/>
    </xf>
    <xf numFmtId="49" fontId="1" fillId="0" borderId="25" xfId="0" applyNumberFormat="1" applyFont="1" applyFill="1" applyBorder="1" applyAlignment="1">
      <alignment/>
    </xf>
    <xf numFmtId="0" fontId="42" fillId="0" borderId="25" xfId="0" applyFont="1" applyBorder="1" applyAlignment="1">
      <alignment horizontal="center" vertical="top" wrapText="1"/>
    </xf>
    <xf numFmtId="0" fontId="42" fillId="0" borderId="25" xfId="0" applyFont="1" applyBorder="1" applyAlignment="1">
      <alignment horizontal="center" vertical="center" wrapText="1"/>
    </xf>
    <xf numFmtId="0" fontId="42" fillId="36" borderId="25" xfId="0" applyFont="1" applyFill="1" applyBorder="1" applyAlignment="1">
      <alignment horizontal="center" vertical="center" wrapText="1"/>
    </xf>
    <xf numFmtId="0" fontId="42" fillId="0" borderId="25" xfId="0" applyFont="1" applyBorder="1" applyAlignment="1">
      <alignment wrapText="1"/>
    </xf>
    <xf numFmtId="0" fontId="42" fillId="37" borderId="25" xfId="0" applyFont="1" applyFill="1" applyBorder="1" applyAlignment="1">
      <alignment horizontal="center" vertical="center" wrapText="1"/>
    </xf>
    <xf numFmtId="43" fontId="1" fillId="0" borderId="25" xfId="64" applyFont="1" applyBorder="1" applyAlignment="1">
      <alignment/>
    </xf>
    <xf numFmtId="43" fontId="17" fillId="34" borderId="35" xfId="64" applyFont="1" applyFill="1" applyBorder="1" applyAlignment="1" applyProtection="1">
      <alignment horizontal="center" vertical="center" wrapText="1"/>
      <protection/>
    </xf>
    <xf numFmtId="43" fontId="42" fillId="36" borderId="25" xfId="64" applyFont="1" applyFill="1" applyBorder="1" applyAlignment="1">
      <alignment horizontal="center" vertical="center" wrapText="1"/>
    </xf>
    <xf numFmtId="43" fontId="42" fillId="37" borderId="25" xfId="64" applyFont="1" applyFill="1" applyBorder="1" applyAlignment="1">
      <alignment horizontal="center" vertical="center" wrapText="1"/>
    </xf>
    <xf numFmtId="171" fontId="17" fillId="34" borderId="35" xfId="64" applyNumberFormat="1" applyFont="1" applyFill="1" applyBorder="1" applyAlignment="1">
      <alignment horizontal="center" vertical="center" wrapText="1"/>
    </xf>
    <xf numFmtId="171" fontId="42" fillId="0" borderId="25" xfId="64" applyNumberFormat="1" applyFont="1" applyBorder="1" applyAlignment="1">
      <alignment horizontal="center" vertical="center" wrapText="1"/>
    </xf>
    <xf numFmtId="171" fontId="42" fillId="36" borderId="25" xfId="64" applyNumberFormat="1" applyFont="1" applyFill="1" applyBorder="1" applyAlignment="1">
      <alignment horizontal="center" vertical="center" wrapText="1"/>
    </xf>
    <xf numFmtId="171" fontId="42" fillId="37" borderId="25" xfId="64" applyNumberFormat="1" applyFont="1" applyFill="1" applyBorder="1" applyAlignment="1">
      <alignment horizontal="center" vertical="center" wrapText="1"/>
    </xf>
    <xf numFmtId="171" fontId="1" fillId="0" borderId="25" xfId="64" applyNumberFormat="1" applyFont="1" applyBorder="1" applyAlignment="1">
      <alignment/>
    </xf>
    <xf numFmtId="171" fontId="1" fillId="0" borderId="0" xfId="64" applyNumberFormat="1" applyFont="1" applyAlignment="1">
      <alignment/>
    </xf>
    <xf numFmtId="0" fontId="1" fillId="0" borderId="25" xfId="49" applyFont="1" applyBorder="1" applyAlignment="1">
      <alignment wrapText="1"/>
      <protection/>
    </xf>
    <xf numFmtId="0" fontId="1" fillId="0" borderId="0" xfId="49" applyFont="1" applyAlignment="1">
      <alignment wrapText="1"/>
      <protection/>
    </xf>
    <xf numFmtId="0" fontId="43" fillId="0" borderId="10" xfId="0" applyFont="1" applyBorder="1" applyAlignment="1">
      <alignment horizontal="center" vertical="top" wrapText="1"/>
    </xf>
    <xf numFmtId="0" fontId="43" fillId="0" borderId="10" xfId="0" applyFont="1" applyBorder="1" applyAlignment="1">
      <alignment wrapText="1"/>
    </xf>
    <xf numFmtId="0" fontId="44" fillId="0" borderId="11" xfId="0" applyFont="1" applyBorder="1" applyAlignment="1">
      <alignment horizontal="center" wrapText="1"/>
    </xf>
    <xf numFmtId="0" fontId="44" fillId="0" borderId="12" xfId="0" applyFont="1" applyBorder="1" applyAlignment="1">
      <alignment horizontal="center" wrapText="1"/>
    </xf>
    <xf numFmtId="0" fontId="44" fillId="0" borderId="13" xfId="0" applyFont="1" applyBorder="1" applyAlignment="1">
      <alignment horizontal="center" wrapText="1"/>
    </xf>
    <xf numFmtId="0" fontId="43" fillId="0" borderId="15" xfId="0" applyFont="1" applyBorder="1" applyAlignment="1">
      <alignment horizontal="center" vertical="top" wrapText="1"/>
    </xf>
    <xf numFmtId="0" fontId="43" fillId="0" borderId="16" xfId="0" applyFont="1" applyBorder="1" applyAlignment="1">
      <alignment horizontal="center" vertical="top" wrapText="1"/>
    </xf>
    <xf numFmtId="0" fontId="43" fillId="0" borderId="16" xfId="0" applyFont="1" applyBorder="1" applyAlignment="1">
      <alignment wrapText="1"/>
    </xf>
    <xf numFmtId="0" fontId="43" fillId="0" borderId="17" xfId="0" applyFont="1" applyBorder="1" applyAlignment="1">
      <alignment horizontal="center" vertical="top" wrapText="1"/>
    </xf>
    <xf numFmtId="49" fontId="0" fillId="0" borderId="0" xfId="0" applyNumberFormat="1" applyAlignment="1">
      <alignment/>
    </xf>
    <xf numFmtId="0" fontId="43" fillId="0" borderId="28" xfId="0" applyFont="1" applyBorder="1" applyAlignment="1">
      <alignment horizontal="center" vertical="top" wrapText="1"/>
    </xf>
    <xf numFmtId="0" fontId="43" fillId="0" borderId="14" xfId="0" applyFont="1" applyBorder="1" applyAlignment="1">
      <alignment horizontal="center" vertical="top" wrapText="1"/>
    </xf>
    <xf numFmtId="0" fontId="44" fillId="13" borderId="12" xfId="0" applyFont="1" applyFill="1" applyBorder="1" applyAlignment="1">
      <alignment horizontal="center" wrapText="1"/>
    </xf>
    <xf numFmtId="0" fontId="43" fillId="13" borderId="16" xfId="0" applyFont="1" applyFill="1" applyBorder="1" applyAlignment="1">
      <alignment horizontal="center" vertical="top" wrapText="1"/>
    </xf>
    <xf numFmtId="43" fontId="44" fillId="0" borderId="12" xfId="64" applyFont="1" applyBorder="1" applyAlignment="1">
      <alignment horizontal="center" wrapText="1"/>
    </xf>
    <xf numFmtId="43" fontId="43" fillId="0" borderId="16" xfId="64" applyFont="1" applyBorder="1" applyAlignment="1">
      <alignment horizontal="right" vertical="top" wrapText="1"/>
    </xf>
    <xf numFmtId="43" fontId="0" fillId="0" borderId="0" xfId="64" applyFont="1" applyAlignment="1">
      <alignment/>
    </xf>
    <xf numFmtId="43" fontId="43" fillId="0" borderId="10" xfId="64" applyFont="1" applyBorder="1" applyAlignment="1">
      <alignment horizontal="right" vertical="top" wrapText="1"/>
    </xf>
    <xf numFmtId="43" fontId="43" fillId="0" borderId="36" xfId="64" applyFont="1" applyBorder="1" applyAlignment="1">
      <alignment horizontal="right" vertical="top" wrapText="1"/>
    </xf>
    <xf numFmtId="0" fontId="43" fillId="0" borderId="37" xfId="0" applyFont="1" applyBorder="1" applyAlignment="1">
      <alignment horizontal="center" vertical="top" wrapText="1"/>
    </xf>
    <xf numFmtId="43" fontId="44" fillId="0" borderId="38" xfId="64" applyFont="1" applyBorder="1" applyAlignment="1">
      <alignment horizontal="center" wrapText="1"/>
    </xf>
    <xf numFmtId="0" fontId="44" fillId="0" borderId="39" xfId="0" applyFont="1" applyBorder="1" applyAlignment="1">
      <alignment horizontal="center" wrapText="1"/>
    </xf>
    <xf numFmtId="43" fontId="43" fillId="16" borderId="25" xfId="64" applyFont="1" applyFill="1" applyBorder="1" applyAlignment="1">
      <alignment horizontal="center" vertical="center" wrapText="1"/>
    </xf>
    <xf numFmtId="43" fontId="43" fillId="16" borderId="25" xfId="64" applyFont="1" applyFill="1" applyBorder="1" applyAlignment="1">
      <alignment horizontal="center" vertical="center"/>
    </xf>
    <xf numFmtId="43" fontId="44" fillId="16" borderId="25" xfId="64" applyFont="1" applyFill="1" applyBorder="1" applyAlignment="1">
      <alignment horizontal="center" vertical="center" wrapText="1"/>
    </xf>
    <xf numFmtId="43" fontId="44" fillId="35" borderId="12" xfId="64" applyFont="1" applyFill="1" applyBorder="1" applyAlignment="1" applyProtection="1">
      <alignment horizontal="center" wrapText="1"/>
      <protection locked="0"/>
    </xf>
    <xf numFmtId="43" fontId="43" fillId="35" borderId="16" xfId="64" applyFont="1" applyFill="1" applyBorder="1" applyAlignment="1" applyProtection="1">
      <alignment horizontal="center" vertical="top" wrapText="1"/>
      <protection locked="0"/>
    </xf>
    <xf numFmtId="43" fontId="0" fillId="38" borderId="0" xfId="64" applyFont="1" applyFill="1" applyAlignment="1" applyProtection="1">
      <alignment/>
      <protection locked="0"/>
    </xf>
    <xf numFmtId="43" fontId="43" fillId="35" borderId="10" xfId="64" applyFont="1" applyFill="1" applyBorder="1" applyAlignment="1" applyProtection="1">
      <alignment horizontal="center" vertical="top" wrapText="1"/>
      <protection locked="0"/>
    </xf>
    <xf numFmtId="43" fontId="0" fillId="0" borderId="0" xfId="64" applyFont="1" applyAlignment="1" applyProtection="1">
      <alignment/>
      <protection locked="0"/>
    </xf>
    <xf numFmtId="0" fontId="0" fillId="13" borderId="25" xfId="0" applyFill="1" applyBorder="1" applyAlignment="1">
      <alignment horizontal="center"/>
    </xf>
    <xf numFmtId="0" fontId="0" fillId="13" borderId="25" xfId="0" applyFill="1" applyBorder="1" applyAlignment="1">
      <alignment/>
    </xf>
    <xf numFmtId="0" fontId="39" fillId="13" borderId="25" xfId="0" applyFont="1" applyFill="1" applyBorder="1" applyAlignment="1">
      <alignment/>
    </xf>
    <xf numFmtId="43" fontId="39" fillId="13" borderId="25" xfId="0" applyNumberFormat="1" applyFont="1" applyFill="1" applyBorder="1" applyAlignment="1">
      <alignment/>
    </xf>
    <xf numFmtId="43" fontId="43" fillId="28" borderId="16" xfId="64" applyFont="1" applyFill="1" applyBorder="1" applyAlignment="1">
      <alignment horizontal="right" vertical="top" wrapText="1"/>
    </xf>
    <xf numFmtId="0" fontId="43" fillId="28" borderId="17" xfId="0" applyFont="1" applyFill="1" applyBorder="1" applyAlignment="1">
      <alignment horizontal="center" vertical="top" wrapText="1"/>
    </xf>
    <xf numFmtId="0" fontId="0" fillId="28" borderId="0" xfId="0" applyFill="1" applyAlignment="1">
      <alignment/>
    </xf>
    <xf numFmtId="49" fontId="0" fillId="0" borderId="25" xfId="0" applyNumberFormat="1" applyFont="1" applyBorder="1" applyAlignment="1">
      <alignment/>
    </xf>
    <xf numFmtId="0" fontId="0" fillId="0" borderId="0" xfId="0" applyFont="1" applyAlignment="1">
      <alignment/>
    </xf>
    <xf numFmtId="49" fontId="1" fillId="0" borderId="25" xfId="0" applyNumberFormat="1" applyFont="1" applyFill="1" applyBorder="1" applyAlignment="1">
      <alignment vertical="top" wrapText="1"/>
    </xf>
    <xf numFmtId="0" fontId="23" fillId="0" borderId="25" xfId="0" applyFont="1" applyBorder="1" applyAlignment="1">
      <alignment horizontal="center" vertical="top" wrapText="1"/>
    </xf>
    <xf numFmtId="0" fontId="23" fillId="0" borderId="25" xfId="0" applyFont="1" applyBorder="1" applyAlignment="1">
      <alignment wrapText="1"/>
    </xf>
    <xf numFmtId="49" fontId="1" fillId="0" borderId="25" xfId="0" applyNumberFormat="1" applyFont="1" applyFill="1" applyBorder="1" applyAlignment="1">
      <alignment/>
    </xf>
    <xf numFmtId="43" fontId="23" fillId="0" borderId="25" xfId="64" applyFont="1" applyBorder="1" applyAlignment="1">
      <alignment horizontal="right" vertical="top" wrapText="1"/>
    </xf>
    <xf numFmtId="43" fontId="23" fillId="0" borderId="25" xfId="64" applyFont="1" applyBorder="1" applyAlignment="1">
      <alignment vertical="top" wrapText="1"/>
    </xf>
    <xf numFmtId="0" fontId="39" fillId="0" borderId="0" xfId="0" applyFont="1" applyAlignment="1">
      <alignment horizontal="center"/>
    </xf>
    <xf numFmtId="0" fontId="39" fillId="32" borderId="25" xfId="0" applyFont="1" applyFill="1" applyBorder="1" applyAlignment="1">
      <alignment horizontal="center"/>
    </xf>
    <xf numFmtId="0" fontId="39" fillId="3" borderId="25" xfId="0" applyFont="1" applyFill="1" applyBorder="1" applyAlignment="1">
      <alignment horizontal="center"/>
    </xf>
    <xf numFmtId="0" fontId="39" fillId="2" borderId="25" xfId="0" applyFont="1" applyFill="1" applyBorder="1" applyAlignment="1">
      <alignment horizontal="center"/>
    </xf>
    <xf numFmtId="0" fontId="39" fillId="4" borderId="25" xfId="0" applyFont="1" applyFill="1" applyBorder="1" applyAlignment="1">
      <alignment horizontal="center"/>
    </xf>
    <xf numFmtId="0" fontId="39" fillId="33" borderId="25" xfId="0" applyFont="1" applyFill="1" applyBorder="1" applyAlignment="1">
      <alignment horizontal="center"/>
    </xf>
    <xf numFmtId="0" fontId="39" fillId="7" borderId="25" xfId="0" applyFont="1" applyFill="1" applyBorder="1" applyAlignment="1">
      <alignment horizontal="center"/>
    </xf>
    <xf numFmtId="0" fontId="39" fillId="5" borderId="25" xfId="0" applyFont="1" applyFill="1" applyBorder="1" applyAlignment="1">
      <alignment horizontal="center"/>
    </xf>
    <xf numFmtId="0" fontId="39" fillId="13" borderId="25" xfId="0" applyFont="1" applyFill="1" applyBorder="1" applyAlignment="1">
      <alignment horizontal="center"/>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Moeda 2" xfId="47"/>
    <cellStyle name="Neutra" xfId="48"/>
    <cellStyle name="Normal 2" xfId="49"/>
    <cellStyle name="Nota" xfId="50"/>
    <cellStyle name="Percent" xfId="51"/>
    <cellStyle name="Saída" xfId="52"/>
    <cellStyle name="Comma [0]" xfId="53"/>
    <cellStyle name="Separador de milhares 2" xfId="54"/>
    <cellStyle name="Texto de Aviso" xfId="55"/>
    <cellStyle name="Texto Explicativo" xfId="56"/>
    <cellStyle name="Título" xfId="57"/>
    <cellStyle name="Título 1" xfId="58"/>
    <cellStyle name="Título 2" xfId="59"/>
    <cellStyle name="Título 3" xfId="60"/>
    <cellStyle name="Título 4" xfId="61"/>
    <cellStyle name="Título 5" xfId="62"/>
    <cellStyle name="Total" xfId="63"/>
    <cellStyle name="Comma" xfId="64"/>
  </cellStyles>
  <dxfs count="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69"/>
  <sheetViews>
    <sheetView tabSelected="1" zoomScalePageLayoutView="0" workbookViewId="0" topLeftCell="A1">
      <selection activeCell="D10" sqref="D10"/>
    </sheetView>
  </sheetViews>
  <sheetFormatPr defaultColWidth="9.140625" defaultRowHeight="15"/>
  <cols>
    <col min="1" max="1" width="25.421875" style="0" customWidth="1"/>
    <col min="2" max="2" width="14.140625" style="0" customWidth="1"/>
    <col min="3" max="3" width="13.421875" style="0" customWidth="1"/>
    <col min="4" max="4" width="29.57421875" style="0" customWidth="1"/>
    <col min="5" max="5" width="25.00390625" style="0" customWidth="1"/>
    <col min="6" max="6" width="17.421875" style="0" customWidth="1"/>
    <col min="7" max="7" width="31.421875" style="0" customWidth="1"/>
    <col min="8" max="8" width="29.28125" style="0" customWidth="1"/>
  </cols>
  <sheetData>
    <row r="1" spans="1:4" ht="15">
      <c r="A1" s="174" t="s">
        <v>176</v>
      </c>
      <c r="B1" s="174"/>
      <c r="C1" s="174"/>
      <c r="D1" s="174"/>
    </row>
    <row r="3" spans="1:4" ht="15">
      <c r="A3" s="29" t="s">
        <v>83</v>
      </c>
      <c r="B3" s="30">
        <v>44628.25</v>
      </c>
      <c r="C3" s="31">
        <v>44628.25</v>
      </c>
      <c r="D3" s="32"/>
    </row>
    <row r="4" spans="1:4" ht="15">
      <c r="A4" s="29" t="s">
        <v>177</v>
      </c>
      <c r="B4" s="30">
        <f>SUM('Já Empenhado em 2012'!R2:R148)</f>
        <v>9113.6</v>
      </c>
      <c r="C4" s="31">
        <f>SUM('Já Empenhado em 2012'!R2:R193)</f>
        <v>9113.6</v>
      </c>
      <c r="D4" s="32"/>
    </row>
    <row r="5" spans="1:4" ht="30">
      <c r="A5" s="83" t="s">
        <v>80</v>
      </c>
      <c r="B5" s="33">
        <f>SUM(B25,B31,B41,B46,B55,B61,B69)</f>
        <v>34499.93000000001</v>
      </c>
      <c r="C5" s="34">
        <f>SUM(C25,C31,C41,C46,C55,C61,C69)</f>
        <v>29654.149999999998</v>
      </c>
      <c r="D5" s="35"/>
    </row>
    <row r="6" spans="1:4" ht="15">
      <c r="A6" s="83" t="s">
        <v>240</v>
      </c>
      <c r="B6" s="33">
        <f>B19</f>
        <v>14116.300000000001</v>
      </c>
      <c r="C6" s="34">
        <f>C19</f>
        <v>5491.969999999999</v>
      </c>
      <c r="D6" s="35"/>
    </row>
    <row r="7" spans="1:4" ht="15">
      <c r="A7" s="29" t="s">
        <v>81</v>
      </c>
      <c r="B7" s="36">
        <f>B3-B5-B4-B6</f>
        <v>-13101.580000000009</v>
      </c>
      <c r="C7" s="36">
        <f>C3-C5-C4-C6</f>
        <v>368.5300000000025</v>
      </c>
      <c r="D7" s="32" t="s">
        <v>82</v>
      </c>
    </row>
    <row r="9" spans="1:3" ht="15">
      <c r="A9" s="182" t="s">
        <v>240</v>
      </c>
      <c r="B9" s="182"/>
      <c r="C9" s="182"/>
    </row>
    <row r="10" spans="1:3" ht="15">
      <c r="A10" s="159" t="s">
        <v>16</v>
      </c>
      <c r="B10" s="159" t="s">
        <v>73</v>
      </c>
      <c r="C10" s="159" t="s">
        <v>72</v>
      </c>
    </row>
    <row r="11" spans="1:3" ht="15">
      <c r="A11" s="160" t="s">
        <v>26</v>
      </c>
      <c r="B11" s="18">
        <f>'Pregão 02-2012'!J3</f>
        <v>75</v>
      </c>
      <c r="C11" s="18">
        <f>'Pregão 02-2012'!K3</f>
        <v>75</v>
      </c>
    </row>
    <row r="12" spans="1:3" ht="15">
      <c r="A12" s="160" t="s">
        <v>35</v>
      </c>
      <c r="B12" s="18">
        <f>'Pregão 02-2012'!J7</f>
        <v>450.5</v>
      </c>
      <c r="C12" s="18">
        <f>'Pregão 02-2012'!K7</f>
        <v>268.55</v>
      </c>
    </row>
    <row r="13" spans="1:3" ht="15">
      <c r="A13" s="160" t="s">
        <v>244</v>
      </c>
      <c r="B13" s="18">
        <f>'Pregão 02-2012'!J12</f>
        <v>5965</v>
      </c>
      <c r="C13" s="18">
        <f>'Pregão 02-2012'!K12</f>
        <v>3065</v>
      </c>
    </row>
    <row r="14" spans="1:4" ht="15">
      <c r="A14" s="160" t="s">
        <v>249</v>
      </c>
      <c r="B14" s="18">
        <f>'Pregão 02-2012'!J15</f>
        <v>4515</v>
      </c>
      <c r="C14" s="18">
        <f>'Pregão 02-2012'!K15</f>
        <v>0</v>
      </c>
      <c r="D14" s="165" t="s">
        <v>262</v>
      </c>
    </row>
    <row r="15" spans="1:3" ht="15">
      <c r="A15" s="160" t="s">
        <v>250</v>
      </c>
      <c r="B15" s="18">
        <f>'Pregão 02-2012'!J18</f>
        <v>1439.68</v>
      </c>
      <c r="C15" s="18">
        <f>'Pregão 02-2012'!K18</f>
        <v>449.90000000000003</v>
      </c>
    </row>
    <row r="16" spans="1:3" ht="15">
      <c r="A16" s="160" t="s">
        <v>253</v>
      </c>
      <c r="B16" s="18">
        <f>'Pregão 02-2012'!J22</f>
        <v>425.91999999999996</v>
      </c>
      <c r="C16" s="18">
        <f>'Pregão 02-2012'!K22</f>
        <v>425.91999999999996</v>
      </c>
    </row>
    <row r="17" spans="1:3" ht="15">
      <c r="A17" s="160" t="s">
        <v>254</v>
      </c>
      <c r="B17" s="18">
        <f>'Pregão 02-2012'!J26</f>
        <v>305.2</v>
      </c>
      <c r="C17" s="18">
        <f>'Pregão 02-2012'!K26</f>
        <v>305.20000000000005</v>
      </c>
    </row>
    <row r="18" spans="1:3" ht="15">
      <c r="A18" s="160" t="s">
        <v>257</v>
      </c>
      <c r="B18" s="18">
        <f>'Pregão 02-2012'!J29</f>
        <v>940</v>
      </c>
      <c r="C18" s="18">
        <f>'Pregão 02-2012'!K29</f>
        <v>902.4000000000001</v>
      </c>
    </row>
    <row r="19" spans="1:3" ht="15">
      <c r="A19" s="161" t="s">
        <v>74</v>
      </c>
      <c r="B19" s="162">
        <f>SUM(B11:B18)</f>
        <v>14116.300000000001</v>
      </c>
      <c r="C19" s="162">
        <f>SUM(C11:C18)</f>
        <v>5491.969999999999</v>
      </c>
    </row>
    <row r="22" spans="1:3" ht="15">
      <c r="A22" s="176" t="s">
        <v>71</v>
      </c>
      <c r="B22" s="176"/>
      <c r="C22" s="176"/>
    </row>
    <row r="23" spans="1:3" ht="15">
      <c r="A23" s="38" t="s">
        <v>16</v>
      </c>
      <c r="B23" s="38" t="s">
        <v>73</v>
      </c>
      <c r="C23" s="38" t="s">
        <v>72</v>
      </c>
    </row>
    <row r="24" spans="1:3" ht="15">
      <c r="A24" s="39" t="s">
        <v>18</v>
      </c>
      <c r="B24" s="18">
        <f>'Pregões Março'!J4</f>
        <v>1763.2</v>
      </c>
      <c r="C24" s="18">
        <f>'Pregões Março'!K4</f>
        <v>954</v>
      </c>
    </row>
    <row r="25" spans="1:3" ht="15">
      <c r="A25" s="72" t="s">
        <v>74</v>
      </c>
      <c r="B25" s="73">
        <f>SUM(B24)</f>
        <v>1763.2</v>
      </c>
      <c r="C25" s="73">
        <f>SUM(C24)</f>
        <v>954</v>
      </c>
    </row>
    <row r="27" spans="1:3" ht="15">
      <c r="A27" s="177" t="s">
        <v>75</v>
      </c>
      <c r="B27" s="177"/>
      <c r="C27" s="177"/>
    </row>
    <row r="28" spans="1:3" ht="15">
      <c r="A28" s="17" t="s">
        <v>16</v>
      </c>
      <c r="B28" s="17" t="s">
        <v>73</v>
      </c>
      <c r="C28" s="17" t="s">
        <v>72</v>
      </c>
    </row>
    <row r="29" spans="1:3" ht="15">
      <c r="A29" s="19" t="s">
        <v>26</v>
      </c>
      <c r="B29" s="18">
        <f>'Pregões Março'!J8</f>
        <v>60.92</v>
      </c>
      <c r="C29" s="18">
        <f>'Pregões Março'!K8</f>
        <v>60.92</v>
      </c>
    </row>
    <row r="30" spans="1:3" ht="15">
      <c r="A30" s="19" t="s">
        <v>92</v>
      </c>
      <c r="B30" s="18">
        <f>'Pregões Março'!J11</f>
        <v>289.5</v>
      </c>
      <c r="C30" s="18">
        <f>'Pregões Março'!K11</f>
        <v>96.5</v>
      </c>
    </row>
    <row r="31" spans="1:3" ht="15">
      <c r="A31" s="29" t="s">
        <v>74</v>
      </c>
      <c r="B31" s="82">
        <f>SUM(B29:B30)</f>
        <v>350.42</v>
      </c>
      <c r="C31" s="82">
        <f>SUM(C29:C30)</f>
        <v>157.42000000000002</v>
      </c>
    </row>
    <row r="33" spans="1:3" ht="15">
      <c r="A33" s="178" t="s">
        <v>76</v>
      </c>
      <c r="B33" s="178"/>
      <c r="C33" s="178"/>
    </row>
    <row r="34" spans="1:3" ht="15">
      <c r="A34" s="37" t="s">
        <v>16</v>
      </c>
      <c r="B34" s="37" t="s">
        <v>73</v>
      </c>
      <c r="C34" s="37" t="s">
        <v>72</v>
      </c>
    </row>
    <row r="35" spans="1:3" ht="15">
      <c r="A35" s="41" t="s">
        <v>31</v>
      </c>
      <c r="B35" s="18">
        <f>'Pregões Março'!J14</f>
        <v>32.4</v>
      </c>
      <c r="C35" s="18">
        <f>'Pregões Março'!K14</f>
        <v>32.4</v>
      </c>
    </row>
    <row r="36" spans="1:3" ht="15">
      <c r="A36" s="41" t="s">
        <v>116</v>
      </c>
      <c r="B36" s="18">
        <f>'Pregões Março'!J34</f>
        <v>6421.35</v>
      </c>
      <c r="C36" s="18">
        <f>'Pregões Março'!K34</f>
        <v>5494.3</v>
      </c>
    </row>
    <row r="37" spans="1:3" ht="15">
      <c r="A37" s="41" t="s">
        <v>119</v>
      </c>
      <c r="B37" s="18">
        <f>'Pregões Março'!J38</f>
        <v>1985</v>
      </c>
      <c r="C37" s="18">
        <f>'Pregões Março'!K38</f>
        <v>1985</v>
      </c>
    </row>
    <row r="38" spans="1:3" ht="15">
      <c r="A38" s="41" t="s">
        <v>145</v>
      </c>
      <c r="B38" s="18">
        <f>'Pregões Março'!J64</f>
        <v>4084.34</v>
      </c>
      <c r="C38" s="18">
        <f>'Pregões Março'!K64</f>
        <v>3916.06</v>
      </c>
    </row>
    <row r="39" spans="1:3" ht="15">
      <c r="A39" s="41" t="s">
        <v>159</v>
      </c>
      <c r="B39" s="18">
        <f>'Pregões Março'!J79</f>
        <v>3910.3500000000004</v>
      </c>
      <c r="C39" s="18">
        <f>'Pregões Março'!K79</f>
        <v>3910.3500000000004</v>
      </c>
    </row>
    <row r="40" spans="1:3" ht="15">
      <c r="A40" s="41" t="s">
        <v>175</v>
      </c>
      <c r="B40" s="18">
        <f>'Pregões Março'!J96</f>
        <v>6654.870000000001</v>
      </c>
      <c r="C40" s="18">
        <f>'Pregões Março'!K96</f>
        <v>4857.14</v>
      </c>
    </row>
    <row r="41" spans="1:3" ht="15">
      <c r="A41" s="70" t="s">
        <v>74</v>
      </c>
      <c r="B41" s="71">
        <f>SUM(B35:B40)</f>
        <v>23088.310000000005</v>
      </c>
      <c r="C41" s="71">
        <f>SUM(C35:C40)</f>
        <v>20195.25</v>
      </c>
    </row>
    <row r="43" spans="1:3" ht="15">
      <c r="A43" s="179" t="s">
        <v>77</v>
      </c>
      <c r="B43" s="179"/>
      <c r="C43" s="179"/>
    </row>
    <row r="44" spans="1:3" ht="15">
      <c r="A44" s="45" t="s">
        <v>16</v>
      </c>
      <c r="B44" s="45" t="s">
        <v>73</v>
      </c>
      <c r="C44" s="45" t="s">
        <v>72</v>
      </c>
    </row>
    <row r="45" spans="1:3" ht="15">
      <c r="A45" s="46" t="s">
        <v>35</v>
      </c>
      <c r="B45" s="18">
        <f>'Pregões Março'!J99</f>
        <v>260</v>
      </c>
      <c r="C45" s="18">
        <f>'Pregões Março'!K99</f>
        <v>260</v>
      </c>
    </row>
    <row r="46" spans="1:3" ht="15">
      <c r="A46" s="80" t="s">
        <v>74</v>
      </c>
      <c r="B46" s="81">
        <f>SUM(B45)</f>
        <v>260</v>
      </c>
      <c r="C46" s="81">
        <f>SUM(C45)</f>
        <v>260</v>
      </c>
    </row>
    <row r="48" spans="1:3" ht="15">
      <c r="A48" s="180" t="s">
        <v>78</v>
      </c>
      <c r="B48" s="180"/>
      <c r="C48" s="180"/>
    </row>
    <row r="49" spans="1:3" ht="15">
      <c r="A49" s="52" t="s">
        <v>16</v>
      </c>
      <c r="B49" s="52" t="s">
        <v>73</v>
      </c>
      <c r="C49" s="52" t="s">
        <v>72</v>
      </c>
    </row>
    <row r="50" spans="1:3" ht="15">
      <c r="A50" s="51" t="s">
        <v>47</v>
      </c>
      <c r="B50" s="18">
        <f>'Pregões Março'!J106</f>
        <v>1441.58</v>
      </c>
      <c r="C50" s="18">
        <f>'Pregões Março'!K106</f>
        <v>1441.58</v>
      </c>
    </row>
    <row r="51" spans="1:3" ht="15">
      <c r="A51" s="51" t="s">
        <v>49</v>
      </c>
      <c r="B51" s="18">
        <f>'Pregões Março'!J109</f>
        <v>899.5</v>
      </c>
      <c r="C51" s="18">
        <f>'Pregões Março'!K109</f>
        <v>899.5</v>
      </c>
    </row>
    <row r="52" spans="1:3" ht="15">
      <c r="A52" s="51" t="s">
        <v>52</v>
      </c>
      <c r="B52" s="18">
        <f>'Pregões Março'!J113</f>
        <v>290</v>
      </c>
      <c r="C52" s="18">
        <f>'Pregões Março'!K113</f>
        <v>290</v>
      </c>
    </row>
    <row r="53" spans="1:3" ht="15">
      <c r="A53" s="51" t="s">
        <v>55</v>
      </c>
      <c r="B53" s="18">
        <f>'Pregões Março'!J117</f>
        <v>3745</v>
      </c>
      <c r="C53" s="18">
        <f>'Pregões Março'!K117</f>
        <v>3047</v>
      </c>
    </row>
    <row r="54" spans="1:3" ht="15">
      <c r="A54" s="51" t="s">
        <v>57</v>
      </c>
      <c r="B54" s="18">
        <f>'Pregões Março'!J120</f>
        <v>365.6</v>
      </c>
      <c r="C54" s="18">
        <f>'Pregões Março'!K120</f>
        <v>365.6</v>
      </c>
    </row>
    <row r="55" spans="1:3" ht="15">
      <c r="A55" s="78" t="s">
        <v>74</v>
      </c>
      <c r="B55" s="79">
        <f>SUM(B50:B54)</f>
        <v>6741.68</v>
      </c>
      <c r="C55" s="79">
        <f>SUM(C50:C54)</f>
        <v>6043.68</v>
      </c>
    </row>
    <row r="57" spans="1:3" ht="15">
      <c r="A57" s="181" t="s">
        <v>79</v>
      </c>
      <c r="B57" s="181"/>
      <c r="C57" s="181"/>
    </row>
    <row r="58" spans="1:3" ht="15">
      <c r="A58" s="53" t="s">
        <v>16</v>
      </c>
      <c r="B58" s="53" t="s">
        <v>73</v>
      </c>
      <c r="C58" s="53" t="s">
        <v>72</v>
      </c>
    </row>
    <row r="59" spans="1:3" ht="15">
      <c r="A59" s="49" t="s">
        <v>61</v>
      </c>
      <c r="B59" s="18">
        <f>'Pregões Março'!J123</f>
        <v>195.96</v>
      </c>
      <c r="C59" s="18">
        <f>'Pregões Março'!K123</f>
        <v>0</v>
      </c>
    </row>
    <row r="60" spans="1:3" ht="15">
      <c r="A60" s="49" t="s">
        <v>65</v>
      </c>
      <c r="B60" s="18">
        <f>'Pregões Março'!J128</f>
        <v>1494.56</v>
      </c>
      <c r="C60" s="18">
        <f>'Pregões Março'!K128</f>
        <v>1438</v>
      </c>
    </row>
    <row r="61" spans="1:3" ht="15">
      <c r="A61" s="76" t="s">
        <v>74</v>
      </c>
      <c r="B61" s="77">
        <f>SUM(B59:B60)</f>
        <v>1690.52</v>
      </c>
      <c r="C61" s="77">
        <f>SUM(C57:C60)</f>
        <v>1438</v>
      </c>
    </row>
    <row r="63" spans="1:3" ht="15">
      <c r="A63" s="175" t="s">
        <v>84</v>
      </c>
      <c r="B63" s="175"/>
      <c r="C63" s="175"/>
    </row>
    <row r="64" spans="1:3" ht="15">
      <c r="A64" s="57" t="s">
        <v>16</v>
      </c>
      <c r="B64" s="57" t="s">
        <v>73</v>
      </c>
      <c r="C64" s="57" t="s">
        <v>72</v>
      </c>
    </row>
    <row r="65" spans="1:3" ht="15">
      <c r="A65" s="55" t="s">
        <v>70</v>
      </c>
      <c r="B65" s="18">
        <f>'Pregões Março'!J131</f>
        <v>85.8</v>
      </c>
      <c r="C65" s="18">
        <f>'Pregões Março'!K131</f>
        <v>85.8</v>
      </c>
    </row>
    <row r="66" spans="1:3" ht="15">
      <c r="A66" s="55" t="s">
        <v>87</v>
      </c>
      <c r="B66" s="18">
        <f>'Pregões Março'!J134</f>
        <v>320</v>
      </c>
      <c r="C66" s="18">
        <f>'Pregões Março'!K134</f>
        <v>320</v>
      </c>
    </row>
    <row r="67" spans="1:3" ht="15">
      <c r="A67" s="55" t="s">
        <v>89</v>
      </c>
      <c r="B67" s="18">
        <f>'Pregões Março'!J137</f>
        <v>8</v>
      </c>
      <c r="C67" s="18">
        <f>'Pregões Março'!K137</f>
        <v>8</v>
      </c>
    </row>
    <row r="68" spans="1:3" ht="15">
      <c r="A68" s="55" t="s">
        <v>91</v>
      </c>
      <c r="B68" s="18">
        <f>'Pregões Março'!J140</f>
        <v>192</v>
      </c>
      <c r="C68" s="18">
        <f>'Pregões Março'!K140</f>
        <v>192</v>
      </c>
    </row>
    <row r="69" spans="1:3" ht="15">
      <c r="A69" s="74" t="s">
        <v>74</v>
      </c>
      <c r="B69" s="75">
        <f>SUM(B65:B68)</f>
        <v>605.8</v>
      </c>
      <c r="C69" s="75">
        <f>SUM(C65:C68)</f>
        <v>605.8</v>
      </c>
    </row>
  </sheetData>
  <sheetProtection/>
  <mergeCells count="9">
    <mergeCell ref="A1:D1"/>
    <mergeCell ref="A63:C63"/>
    <mergeCell ref="A22:C22"/>
    <mergeCell ref="A27:C27"/>
    <mergeCell ref="A33:C33"/>
    <mergeCell ref="A43:C43"/>
    <mergeCell ref="A48:C48"/>
    <mergeCell ref="A57:C57"/>
    <mergeCell ref="A9:C9"/>
  </mergeCells>
  <conditionalFormatting sqref="B7:C7">
    <cfRule type="cellIs" priority="4" dxfId="5" operator="greaterThan" stopIfTrue="1">
      <formula>0</formula>
    </cfRule>
    <cfRule type="cellIs" priority="5" dxfId="6" operator="lessThan" stopIfTrue="1">
      <formula>0</formula>
    </cfRule>
  </conditionalFormatting>
  <conditionalFormatting sqref="C7">
    <cfRule type="cellIs" priority="1" dxfId="6" operator="lessThan" stopIfTrue="1">
      <formula>0</formula>
    </cfRule>
    <cfRule type="cellIs" priority="2" dxfId="5" operator="greaterThan" stopIfTrue="1">
      <formula>0</formula>
    </cfRule>
    <cfRule type="cellIs" priority="3" dxfId="6" operator="lessThan" stopIfTrue="1">
      <formula>0</formula>
    </cfRule>
  </conditionalFormatting>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9"/>
  <sheetViews>
    <sheetView zoomScale="70" zoomScaleNormal="70" zoomScalePageLayoutView="0" workbookViewId="0" topLeftCell="C13">
      <selection activeCell="M15" sqref="M15"/>
    </sheetView>
  </sheetViews>
  <sheetFormatPr defaultColWidth="9.140625" defaultRowHeight="15"/>
  <cols>
    <col min="1" max="1" width="12.00390625" style="138" customWidth="1"/>
    <col min="2" max="2" width="16.57421875" style="0" customWidth="1"/>
    <col min="5" max="5" width="43.00390625" style="0" customWidth="1"/>
    <col min="8" max="8" width="9.421875" style="158" bestFit="1" customWidth="1"/>
    <col min="9" max="9" width="9.421875" style="145" bestFit="1" customWidth="1"/>
    <col min="10" max="10" width="12.140625" style="145" bestFit="1" customWidth="1"/>
    <col min="11" max="11" width="13.8515625" style="145" customWidth="1"/>
    <col min="12" max="12" width="13.00390625" style="0" customWidth="1"/>
  </cols>
  <sheetData>
    <row r="1" spans="1:12" ht="32.25" thickBot="1">
      <c r="A1" s="141" t="s">
        <v>15</v>
      </c>
      <c r="B1" s="141" t="s">
        <v>16</v>
      </c>
      <c r="C1" s="132" t="s">
        <v>0</v>
      </c>
      <c r="D1" s="132" t="s">
        <v>1</v>
      </c>
      <c r="E1" s="132" t="s">
        <v>2</v>
      </c>
      <c r="F1" s="132" t="s">
        <v>3</v>
      </c>
      <c r="G1" s="132" t="s">
        <v>4</v>
      </c>
      <c r="H1" s="154" t="s">
        <v>5</v>
      </c>
      <c r="I1" s="143" t="s">
        <v>6</v>
      </c>
      <c r="J1" s="143" t="s">
        <v>7</v>
      </c>
      <c r="K1" s="143" t="s">
        <v>8</v>
      </c>
      <c r="L1" s="133" t="s">
        <v>9</v>
      </c>
    </row>
    <row r="2" spans="1:12" ht="31.5" thickTop="1">
      <c r="A2" s="142" t="s">
        <v>242</v>
      </c>
      <c r="B2" s="142" t="s">
        <v>26</v>
      </c>
      <c r="C2" s="135">
        <v>48583</v>
      </c>
      <c r="D2" s="135">
        <v>216</v>
      </c>
      <c r="E2" s="136" t="s">
        <v>241</v>
      </c>
      <c r="F2" s="135" t="s">
        <v>43</v>
      </c>
      <c r="G2" s="135">
        <v>10</v>
      </c>
      <c r="H2" s="155">
        <v>10</v>
      </c>
      <c r="I2" s="147">
        <v>7.5</v>
      </c>
      <c r="J2" s="147">
        <v>75</v>
      </c>
      <c r="K2" s="147">
        <f>I2*H2</f>
        <v>75</v>
      </c>
      <c r="L2" s="148" t="s">
        <v>23</v>
      </c>
    </row>
    <row r="3" spans="8:12" ht="31.5">
      <c r="H3" s="156"/>
      <c r="I3" s="151" t="s">
        <v>259</v>
      </c>
      <c r="J3" s="152">
        <f>J2</f>
        <v>75</v>
      </c>
      <c r="K3" s="152">
        <f>K2</f>
        <v>75</v>
      </c>
      <c r="L3" s="153" t="s">
        <v>260</v>
      </c>
    </row>
    <row r="4" spans="1:12" ht="32.25" thickBot="1">
      <c r="A4" s="141" t="s">
        <v>15</v>
      </c>
      <c r="B4" s="141" t="s">
        <v>16</v>
      </c>
      <c r="C4" s="131" t="s">
        <v>0</v>
      </c>
      <c r="D4" s="132" t="s">
        <v>1</v>
      </c>
      <c r="E4" s="132" t="s">
        <v>2</v>
      </c>
      <c r="F4" s="132" t="s">
        <v>3</v>
      </c>
      <c r="G4" s="132" t="s">
        <v>4</v>
      </c>
      <c r="H4" s="154" t="s">
        <v>5</v>
      </c>
      <c r="I4" s="149" t="s">
        <v>6</v>
      </c>
      <c r="J4" s="149" t="s">
        <v>7</v>
      </c>
      <c r="K4" s="149" t="s">
        <v>8</v>
      </c>
      <c r="L4" s="150" t="s">
        <v>9</v>
      </c>
    </row>
    <row r="5" spans="1:12" ht="122.25" thickBot="1" thickTop="1">
      <c r="A5" s="142" t="s">
        <v>242</v>
      </c>
      <c r="B5" s="142" t="s">
        <v>35</v>
      </c>
      <c r="C5" s="139">
        <v>30471</v>
      </c>
      <c r="D5" s="129">
        <v>25</v>
      </c>
      <c r="E5" s="130" t="s">
        <v>13</v>
      </c>
      <c r="F5" s="129" t="s">
        <v>14</v>
      </c>
      <c r="G5" s="129">
        <v>40</v>
      </c>
      <c r="H5" s="157">
        <v>8</v>
      </c>
      <c r="I5" s="146">
        <v>5.35</v>
      </c>
      <c r="J5" s="146">
        <v>214</v>
      </c>
      <c r="K5" s="144">
        <f>I5*H5</f>
        <v>42.8</v>
      </c>
      <c r="L5" s="140" t="s">
        <v>12</v>
      </c>
    </row>
    <row r="6" spans="3:12" ht="60.75">
      <c r="C6" s="134">
        <v>22987</v>
      </c>
      <c r="D6" s="135">
        <v>41</v>
      </c>
      <c r="E6" s="136" t="s">
        <v>243</v>
      </c>
      <c r="F6" s="135" t="s">
        <v>94</v>
      </c>
      <c r="G6" s="135">
        <v>110</v>
      </c>
      <c r="H6" s="155">
        <v>105</v>
      </c>
      <c r="I6" s="144">
        <v>2.15</v>
      </c>
      <c r="J6" s="144">
        <v>236.5</v>
      </c>
      <c r="K6" s="144">
        <f>I6*H6</f>
        <v>225.75</v>
      </c>
      <c r="L6" s="137" t="s">
        <v>29</v>
      </c>
    </row>
    <row r="7" spans="8:12" ht="31.5">
      <c r="H7" s="156"/>
      <c r="I7" s="151" t="s">
        <v>259</v>
      </c>
      <c r="J7" s="152">
        <f>SUM(J5:J6)</f>
        <v>450.5</v>
      </c>
      <c r="K7" s="152">
        <f>SUM(K5:K6)</f>
        <v>268.55</v>
      </c>
      <c r="L7" s="153" t="s">
        <v>260</v>
      </c>
    </row>
    <row r="8" spans="1:12" ht="32.25" thickBot="1">
      <c r="A8" s="141" t="s">
        <v>15</v>
      </c>
      <c r="B8" s="141" t="s">
        <v>16</v>
      </c>
      <c r="C8" s="131" t="s">
        <v>0</v>
      </c>
      <c r="D8" s="132" t="s">
        <v>1</v>
      </c>
      <c r="E8" s="132" t="s">
        <v>2</v>
      </c>
      <c r="F8" s="132" t="s">
        <v>3</v>
      </c>
      <c r="G8" s="132" t="s">
        <v>4</v>
      </c>
      <c r="H8" s="154" t="s">
        <v>5</v>
      </c>
      <c r="I8" s="143" t="s">
        <v>6</v>
      </c>
      <c r="J8" s="143" t="s">
        <v>7</v>
      </c>
      <c r="K8" s="143" t="s">
        <v>8</v>
      </c>
      <c r="L8" s="133" t="s">
        <v>9</v>
      </c>
    </row>
    <row r="9" spans="1:12" ht="167.25" thickBot="1" thickTop="1">
      <c r="A9" s="142" t="s">
        <v>242</v>
      </c>
      <c r="B9" s="142" t="s">
        <v>244</v>
      </c>
      <c r="C9" s="139">
        <v>48532</v>
      </c>
      <c r="D9" s="129">
        <v>395</v>
      </c>
      <c r="E9" s="130" t="s">
        <v>245</v>
      </c>
      <c r="F9" s="129" t="s">
        <v>43</v>
      </c>
      <c r="G9" s="129">
        <v>1</v>
      </c>
      <c r="H9" s="157">
        <v>1</v>
      </c>
      <c r="I9" s="146">
        <v>165</v>
      </c>
      <c r="J9" s="146">
        <v>165</v>
      </c>
      <c r="K9" s="144">
        <f>I9*H9</f>
        <v>165</v>
      </c>
      <c r="L9" s="140" t="s">
        <v>29</v>
      </c>
    </row>
    <row r="10" spans="3:12" ht="346.5" thickBot="1">
      <c r="C10" s="139">
        <v>42996</v>
      </c>
      <c r="D10" s="129">
        <v>422</v>
      </c>
      <c r="E10" s="130" t="s">
        <v>246</v>
      </c>
      <c r="F10" s="129" t="s">
        <v>43</v>
      </c>
      <c r="G10" s="129">
        <v>20</v>
      </c>
      <c r="H10" s="157">
        <v>10</v>
      </c>
      <c r="I10" s="146">
        <v>145</v>
      </c>
      <c r="J10" s="146">
        <v>2900</v>
      </c>
      <c r="K10" s="144">
        <f>I10*H10</f>
        <v>1450</v>
      </c>
      <c r="L10" s="140" t="s">
        <v>29</v>
      </c>
    </row>
    <row r="11" spans="3:12" ht="135.75">
      <c r="C11" s="134">
        <v>42995</v>
      </c>
      <c r="D11" s="135">
        <v>423</v>
      </c>
      <c r="E11" s="136" t="s">
        <v>247</v>
      </c>
      <c r="F11" s="135" t="s">
        <v>43</v>
      </c>
      <c r="G11" s="135">
        <v>20</v>
      </c>
      <c r="H11" s="155">
        <v>10</v>
      </c>
      <c r="I11" s="144">
        <v>145</v>
      </c>
      <c r="J11" s="144">
        <v>2900</v>
      </c>
      <c r="K11" s="144">
        <f>I11*H11</f>
        <v>1450</v>
      </c>
      <c r="L11" s="137" t="s">
        <v>29</v>
      </c>
    </row>
    <row r="12" spans="8:12" ht="31.5">
      <c r="H12" s="156"/>
      <c r="I12" s="151" t="s">
        <v>259</v>
      </c>
      <c r="J12" s="152">
        <f>SUM(J9:J11)</f>
        <v>5965</v>
      </c>
      <c r="K12" s="152">
        <f>SUM(K9:K11)</f>
        <v>3065</v>
      </c>
      <c r="L12" s="153" t="s">
        <v>260</v>
      </c>
    </row>
    <row r="13" spans="1:12" ht="32.25" thickBot="1">
      <c r="A13" s="141" t="s">
        <v>15</v>
      </c>
      <c r="B13" s="141" t="s">
        <v>16</v>
      </c>
      <c r="C13" s="131" t="s">
        <v>0</v>
      </c>
      <c r="D13" s="132" t="s">
        <v>1</v>
      </c>
      <c r="E13" s="132" t="s">
        <v>2</v>
      </c>
      <c r="F13" s="132" t="s">
        <v>3</v>
      </c>
      <c r="G13" s="132" t="s">
        <v>4</v>
      </c>
      <c r="H13" s="154" t="s">
        <v>5</v>
      </c>
      <c r="I13" s="143" t="s">
        <v>6</v>
      </c>
      <c r="J13" s="143" t="s">
        <v>7</v>
      </c>
      <c r="K13" s="143" t="s">
        <v>8</v>
      </c>
      <c r="L13" s="133" t="s">
        <v>9</v>
      </c>
    </row>
    <row r="14" spans="1:17" ht="46.5" thickTop="1">
      <c r="A14" s="142" t="s">
        <v>242</v>
      </c>
      <c r="B14" s="142" t="s">
        <v>249</v>
      </c>
      <c r="C14" s="134">
        <v>17194</v>
      </c>
      <c r="D14" s="135">
        <v>103</v>
      </c>
      <c r="E14" s="136" t="s">
        <v>248</v>
      </c>
      <c r="F14" s="135" t="s">
        <v>28</v>
      </c>
      <c r="G14" s="135">
        <v>100</v>
      </c>
      <c r="H14" s="155">
        <v>75</v>
      </c>
      <c r="I14" s="163">
        <v>45.15</v>
      </c>
      <c r="J14" s="163">
        <v>4515</v>
      </c>
      <c r="K14" s="163">
        <f>I14*H14</f>
        <v>3386.25</v>
      </c>
      <c r="L14" s="164" t="s">
        <v>29</v>
      </c>
      <c r="M14" s="165" t="s">
        <v>261</v>
      </c>
      <c r="N14" s="165"/>
      <c r="O14" s="165"/>
      <c r="P14" s="165"/>
      <c r="Q14" s="165"/>
    </row>
    <row r="15" spans="8:12" ht="31.5">
      <c r="H15" s="156"/>
      <c r="I15" s="151" t="s">
        <v>259</v>
      </c>
      <c r="J15" s="152">
        <f>J14</f>
        <v>4515</v>
      </c>
      <c r="K15" s="152"/>
      <c r="L15" s="153" t="s">
        <v>260</v>
      </c>
    </row>
    <row r="16" spans="1:12" ht="32.25" thickBot="1">
      <c r="A16" s="141" t="s">
        <v>15</v>
      </c>
      <c r="B16" s="141" t="s">
        <v>16</v>
      </c>
      <c r="C16" s="131" t="s">
        <v>0</v>
      </c>
      <c r="D16" s="132" t="s">
        <v>1</v>
      </c>
      <c r="E16" s="132" t="s">
        <v>2</v>
      </c>
      <c r="F16" s="132" t="s">
        <v>3</v>
      </c>
      <c r="G16" s="132" t="s">
        <v>4</v>
      </c>
      <c r="H16" s="154" t="s">
        <v>5</v>
      </c>
      <c r="I16" s="143" t="s">
        <v>6</v>
      </c>
      <c r="J16" s="143" t="s">
        <v>7</v>
      </c>
      <c r="K16" s="143" t="s">
        <v>8</v>
      </c>
      <c r="L16" s="133" t="s">
        <v>9</v>
      </c>
    </row>
    <row r="17" spans="1:12" ht="31.5" thickTop="1">
      <c r="A17" s="142" t="s">
        <v>242</v>
      </c>
      <c r="B17" s="142" t="s">
        <v>250</v>
      </c>
      <c r="C17" s="134">
        <v>32482</v>
      </c>
      <c r="D17" s="135">
        <v>24</v>
      </c>
      <c r="E17" s="136" t="s">
        <v>10</v>
      </c>
      <c r="F17" s="135" t="s">
        <v>11</v>
      </c>
      <c r="G17" s="135">
        <v>32</v>
      </c>
      <c r="H17" s="155">
        <v>10</v>
      </c>
      <c r="I17" s="144">
        <v>44.99</v>
      </c>
      <c r="J17" s="144">
        <v>1439.68</v>
      </c>
      <c r="K17" s="144">
        <f>I17*H17</f>
        <v>449.90000000000003</v>
      </c>
      <c r="L17" s="137" t="s">
        <v>12</v>
      </c>
    </row>
    <row r="18" spans="8:12" ht="31.5">
      <c r="H18" s="156"/>
      <c r="I18" s="151" t="s">
        <v>259</v>
      </c>
      <c r="J18" s="152">
        <f>J17</f>
        <v>1439.68</v>
      </c>
      <c r="K18" s="152">
        <f>K17</f>
        <v>449.90000000000003</v>
      </c>
      <c r="L18" s="153" t="s">
        <v>260</v>
      </c>
    </row>
    <row r="19" spans="1:12" ht="32.25" thickBot="1">
      <c r="A19" s="141" t="s">
        <v>15</v>
      </c>
      <c r="B19" s="141" t="s">
        <v>16</v>
      </c>
      <c r="C19" s="131" t="s">
        <v>0</v>
      </c>
      <c r="D19" s="132" t="s">
        <v>1</v>
      </c>
      <c r="E19" s="132" t="s">
        <v>2</v>
      </c>
      <c r="F19" s="132" t="s">
        <v>3</v>
      </c>
      <c r="G19" s="132" t="s">
        <v>4</v>
      </c>
      <c r="H19" s="154" t="s">
        <v>5</v>
      </c>
      <c r="I19" s="143" t="s">
        <v>6</v>
      </c>
      <c r="J19" s="143" t="s">
        <v>7</v>
      </c>
      <c r="K19" s="143" t="s">
        <v>8</v>
      </c>
      <c r="L19" s="133" t="s">
        <v>9</v>
      </c>
    </row>
    <row r="20" spans="1:12" ht="47.25" thickBot="1" thickTop="1">
      <c r="A20" s="142" t="s">
        <v>242</v>
      </c>
      <c r="B20" s="142" t="s">
        <v>253</v>
      </c>
      <c r="C20" s="139">
        <v>48582</v>
      </c>
      <c r="D20" s="129">
        <v>272</v>
      </c>
      <c r="E20" s="130" t="s">
        <v>251</v>
      </c>
      <c r="F20" s="129" t="s">
        <v>102</v>
      </c>
      <c r="G20" s="129">
        <v>10</v>
      </c>
      <c r="H20" s="157">
        <v>10</v>
      </c>
      <c r="I20" s="146">
        <v>19.36</v>
      </c>
      <c r="J20" s="146">
        <v>193.6</v>
      </c>
      <c r="K20" s="144">
        <f>I20*H20</f>
        <v>193.6</v>
      </c>
      <c r="L20" s="140" t="s">
        <v>29</v>
      </c>
    </row>
    <row r="21" spans="3:12" ht="60.75">
      <c r="C21" s="134">
        <v>42756</v>
      </c>
      <c r="D21" s="135">
        <v>273</v>
      </c>
      <c r="E21" s="136" t="s">
        <v>252</v>
      </c>
      <c r="F21" s="135" t="s">
        <v>43</v>
      </c>
      <c r="G21" s="135">
        <v>12</v>
      </c>
      <c r="H21" s="155">
        <v>12</v>
      </c>
      <c r="I21" s="144">
        <v>19.36</v>
      </c>
      <c r="J21" s="144">
        <v>232.32</v>
      </c>
      <c r="K21" s="144">
        <f>I21*H21</f>
        <v>232.32</v>
      </c>
      <c r="L21" s="137" t="s">
        <v>29</v>
      </c>
    </row>
    <row r="22" spans="8:12" ht="31.5">
      <c r="H22" s="156"/>
      <c r="I22" s="151" t="s">
        <v>259</v>
      </c>
      <c r="J22" s="152">
        <f>SUM(J20:J21)</f>
        <v>425.91999999999996</v>
      </c>
      <c r="K22" s="152">
        <f>SUM(K20:K21)</f>
        <v>425.91999999999996</v>
      </c>
      <c r="L22" s="153" t="s">
        <v>260</v>
      </c>
    </row>
    <row r="23" spans="1:12" ht="32.25" thickBot="1">
      <c r="A23" s="141" t="s">
        <v>15</v>
      </c>
      <c r="B23" s="141" t="s">
        <v>16</v>
      </c>
      <c r="C23" s="131" t="s">
        <v>0</v>
      </c>
      <c r="D23" s="132" t="s">
        <v>1</v>
      </c>
      <c r="E23" s="132" t="s">
        <v>2</v>
      </c>
      <c r="F23" s="132" t="s">
        <v>3</v>
      </c>
      <c r="G23" s="132" t="s">
        <v>4</v>
      </c>
      <c r="H23" s="154" t="s">
        <v>5</v>
      </c>
      <c r="I23" s="143" t="s">
        <v>6</v>
      </c>
      <c r="J23" s="143" t="s">
        <v>7</v>
      </c>
      <c r="K23" s="143" t="s">
        <v>8</v>
      </c>
      <c r="L23" s="133" t="s">
        <v>9</v>
      </c>
    </row>
    <row r="24" spans="1:12" ht="77.25" thickBot="1" thickTop="1">
      <c r="A24" s="142" t="s">
        <v>242</v>
      </c>
      <c r="B24" s="142" t="s">
        <v>254</v>
      </c>
      <c r="C24" s="139">
        <v>24549</v>
      </c>
      <c r="D24" s="129">
        <v>15</v>
      </c>
      <c r="E24" s="130" t="s">
        <v>255</v>
      </c>
      <c r="F24" s="129" t="s">
        <v>28</v>
      </c>
      <c r="G24" s="129">
        <v>28</v>
      </c>
      <c r="H24" s="157">
        <v>28</v>
      </c>
      <c r="I24" s="146">
        <v>4</v>
      </c>
      <c r="J24" s="146">
        <v>112</v>
      </c>
      <c r="K24" s="144">
        <f>I24*H24</f>
        <v>112</v>
      </c>
      <c r="L24" s="140" t="s">
        <v>29</v>
      </c>
    </row>
    <row r="25" spans="3:12" ht="90.75">
      <c r="C25" s="134">
        <v>24550</v>
      </c>
      <c r="D25" s="135">
        <v>16</v>
      </c>
      <c r="E25" s="136" t="s">
        <v>256</v>
      </c>
      <c r="F25" s="135" t="s">
        <v>28</v>
      </c>
      <c r="G25" s="135">
        <v>30</v>
      </c>
      <c r="H25" s="155">
        <v>30</v>
      </c>
      <c r="I25" s="144">
        <v>6.44</v>
      </c>
      <c r="J25" s="144">
        <v>193.2</v>
      </c>
      <c r="K25" s="144">
        <f>I25*H25</f>
        <v>193.20000000000002</v>
      </c>
      <c r="L25" s="137" t="s">
        <v>29</v>
      </c>
    </row>
    <row r="26" spans="8:12" ht="31.5">
      <c r="H26" s="156"/>
      <c r="I26" s="151" t="s">
        <v>259</v>
      </c>
      <c r="J26" s="152">
        <f>SUM(J24:J25)</f>
        <v>305.2</v>
      </c>
      <c r="K26" s="152">
        <f>SUM(K24:K25)</f>
        <v>305.20000000000005</v>
      </c>
      <c r="L26" s="153" t="s">
        <v>260</v>
      </c>
    </row>
    <row r="27" spans="1:12" ht="32.25" thickBot="1">
      <c r="A27" s="141" t="s">
        <v>15</v>
      </c>
      <c r="B27" s="141" t="s">
        <v>16</v>
      </c>
      <c r="C27" s="131" t="s">
        <v>0</v>
      </c>
      <c r="D27" s="132" t="s">
        <v>1</v>
      </c>
      <c r="E27" s="132" t="s">
        <v>2</v>
      </c>
      <c r="F27" s="132" t="s">
        <v>3</v>
      </c>
      <c r="G27" s="132" t="s">
        <v>4</v>
      </c>
      <c r="H27" s="154" t="s">
        <v>5</v>
      </c>
      <c r="I27" s="143" t="s">
        <v>6</v>
      </c>
      <c r="J27" s="143" t="s">
        <v>7</v>
      </c>
      <c r="K27" s="143" t="s">
        <v>8</v>
      </c>
      <c r="L27" s="133" t="s">
        <v>9</v>
      </c>
    </row>
    <row r="28" spans="1:12" ht="331.5" thickTop="1">
      <c r="A28" s="142" t="s">
        <v>242</v>
      </c>
      <c r="B28" s="142" t="s">
        <v>257</v>
      </c>
      <c r="C28" s="134">
        <v>26383</v>
      </c>
      <c r="D28" s="135">
        <v>43</v>
      </c>
      <c r="E28" s="136" t="s">
        <v>258</v>
      </c>
      <c r="F28" s="135" t="s">
        <v>102</v>
      </c>
      <c r="G28" s="135">
        <v>25</v>
      </c>
      <c r="H28" s="155">
        <v>24</v>
      </c>
      <c r="I28" s="144">
        <v>37.6</v>
      </c>
      <c r="J28" s="144">
        <v>940</v>
      </c>
      <c r="K28" s="144">
        <f>I28*H28</f>
        <v>902.4000000000001</v>
      </c>
      <c r="L28" s="137" t="s">
        <v>29</v>
      </c>
    </row>
    <row r="29" spans="8:12" ht="31.5">
      <c r="H29" s="156"/>
      <c r="I29" s="151" t="s">
        <v>259</v>
      </c>
      <c r="J29" s="152">
        <f>J28</f>
        <v>940</v>
      </c>
      <c r="K29" s="152">
        <f>K28</f>
        <v>902.4000000000001</v>
      </c>
      <c r="L29" s="153" t="s">
        <v>260</v>
      </c>
    </row>
  </sheetData>
  <sheetProtection/>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140"/>
  <sheetViews>
    <sheetView zoomScale="82" zoomScaleNormal="82" zoomScalePageLayoutView="0" workbookViewId="0" topLeftCell="C1">
      <selection activeCell="N3" sqref="N3"/>
    </sheetView>
  </sheetViews>
  <sheetFormatPr defaultColWidth="9.140625" defaultRowHeight="15"/>
  <cols>
    <col min="2" max="2" width="20.00390625" style="0" customWidth="1"/>
    <col min="5" max="5" width="43.00390625" style="0" customWidth="1"/>
    <col min="8" max="8" width="9.140625" style="92" customWidth="1"/>
    <col min="9" max="9" width="9.140625" style="28" customWidth="1"/>
    <col min="10" max="10" width="12.00390625" style="28" bestFit="1" customWidth="1"/>
    <col min="11" max="11" width="10.140625" style="28" customWidth="1"/>
  </cols>
  <sheetData>
    <row r="1" spans="1:12" ht="27" thickBot="1">
      <c r="A1" s="40" t="s">
        <v>15</v>
      </c>
      <c r="B1" s="40" t="s">
        <v>16</v>
      </c>
      <c r="C1" s="3" t="s">
        <v>0</v>
      </c>
      <c r="D1" s="3" t="s">
        <v>1</v>
      </c>
      <c r="E1" s="3" t="s">
        <v>2</v>
      </c>
      <c r="F1" s="3" t="s">
        <v>3</v>
      </c>
      <c r="G1" s="3" t="s">
        <v>4</v>
      </c>
      <c r="H1" s="89" t="s">
        <v>5</v>
      </c>
      <c r="I1" s="20" t="s">
        <v>6</v>
      </c>
      <c r="J1" s="20" t="s">
        <v>7</v>
      </c>
      <c r="K1" s="20" t="s">
        <v>8</v>
      </c>
      <c r="L1" s="4" t="s">
        <v>9</v>
      </c>
    </row>
    <row r="2" spans="1:12" ht="27.75" thickBot="1" thickTop="1">
      <c r="A2" s="39" t="s">
        <v>17</v>
      </c>
      <c r="B2" s="39" t="s">
        <v>18</v>
      </c>
      <c r="C2" s="1">
        <v>32482</v>
      </c>
      <c r="D2" s="1">
        <v>104</v>
      </c>
      <c r="E2" s="1" t="s">
        <v>10</v>
      </c>
      <c r="F2" s="1" t="s">
        <v>11</v>
      </c>
      <c r="G2" s="1">
        <v>32</v>
      </c>
      <c r="H2" s="90">
        <v>15</v>
      </c>
      <c r="I2" s="21">
        <v>47.6</v>
      </c>
      <c r="J2" s="21">
        <v>1523.2</v>
      </c>
      <c r="K2" s="22">
        <f>I2*H2</f>
        <v>714</v>
      </c>
      <c r="L2" s="5" t="s">
        <v>12</v>
      </c>
    </row>
    <row r="3" spans="1:12" ht="78" thickBot="1">
      <c r="A3" s="39" t="s">
        <v>17</v>
      </c>
      <c r="B3" s="39" t="s">
        <v>18</v>
      </c>
      <c r="C3" s="7">
        <v>30471</v>
      </c>
      <c r="D3" s="7">
        <v>105</v>
      </c>
      <c r="E3" s="7" t="s">
        <v>13</v>
      </c>
      <c r="F3" s="7" t="s">
        <v>14</v>
      </c>
      <c r="G3" s="7">
        <v>40</v>
      </c>
      <c r="H3" s="91">
        <v>40</v>
      </c>
      <c r="I3" s="23">
        <v>6</v>
      </c>
      <c r="J3" s="23">
        <v>240</v>
      </c>
      <c r="K3" s="22">
        <f>I3*H3</f>
        <v>240</v>
      </c>
      <c r="L3" s="8" t="s">
        <v>12</v>
      </c>
    </row>
    <row r="4" spans="9:12" ht="51.75" thickBot="1">
      <c r="I4" s="9" t="s">
        <v>19</v>
      </c>
      <c r="J4" s="10">
        <f>SUM(J2:J3)</f>
        <v>1763.2</v>
      </c>
      <c r="K4" s="10">
        <f>SUM(K2:K3)</f>
        <v>954</v>
      </c>
      <c r="L4" s="11" t="s">
        <v>20</v>
      </c>
    </row>
    <row r="5" spans="1:12" ht="27" thickBot="1">
      <c r="A5" s="44" t="s">
        <v>15</v>
      </c>
      <c r="B5" s="44" t="s">
        <v>16</v>
      </c>
      <c r="C5" s="3" t="s">
        <v>0</v>
      </c>
      <c r="D5" s="3" t="s">
        <v>1</v>
      </c>
      <c r="E5" s="3" t="s">
        <v>2</v>
      </c>
      <c r="F5" s="3" t="s">
        <v>3</v>
      </c>
      <c r="G5" s="3" t="s">
        <v>4</v>
      </c>
      <c r="H5" s="89" t="s">
        <v>5</v>
      </c>
      <c r="I5" s="20" t="s">
        <v>6</v>
      </c>
      <c r="J5" s="20" t="s">
        <v>7</v>
      </c>
      <c r="K5" s="20" t="s">
        <v>8</v>
      </c>
      <c r="L5" s="4" t="s">
        <v>9</v>
      </c>
    </row>
    <row r="6" spans="1:12" ht="27.75" thickBot="1" thickTop="1">
      <c r="A6" s="19" t="s">
        <v>25</v>
      </c>
      <c r="B6" s="19" t="s">
        <v>26</v>
      </c>
      <c r="C6" s="12">
        <v>25216</v>
      </c>
      <c r="D6" s="12">
        <v>359</v>
      </c>
      <c r="E6" s="12" t="s">
        <v>21</v>
      </c>
      <c r="F6" s="12" t="s">
        <v>22</v>
      </c>
      <c r="G6" s="12">
        <v>2</v>
      </c>
      <c r="H6" s="93">
        <v>2</v>
      </c>
      <c r="I6" s="24">
        <v>4.91</v>
      </c>
      <c r="J6" s="24">
        <v>9.82</v>
      </c>
      <c r="K6" s="25">
        <f>I6*H6</f>
        <v>9.82</v>
      </c>
      <c r="L6" s="13" t="s">
        <v>23</v>
      </c>
    </row>
    <row r="7" spans="1:12" ht="27" thickBot="1">
      <c r="A7" s="19" t="s">
        <v>25</v>
      </c>
      <c r="B7" s="19" t="s">
        <v>26</v>
      </c>
      <c r="C7" s="7">
        <v>2608</v>
      </c>
      <c r="D7" s="7">
        <v>647</v>
      </c>
      <c r="E7" s="7" t="s">
        <v>24</v>
      </c>
      <c r="F7" s="7" t="s">
        <v>22</v>
      </c>
      <c r="G7" s="7">
        <v>35</v>
      </c>
      <c r="H7" s="91">
        <v>35</v>
      </c>
      <c r="I7" s="23">
        <v>1.46</v>
      </c>
      <c r="J7" s="23">
        <v>51.1</v>
      </c>
      <c r="K7" s="25">
        <f>I7*H7</f>
        <v>51.1</v>
      </c>
      <c r="L7" s="8" t="s">
        <v>23</v>
      </c>
    </row>
    <row r="8" spans="9:12" ht="51.75" thickBot="1">
      <c r="I8" s="9" t="s">
        <v>19</v>
      </c>
      <c r="J8" s="10">
        <f>SUM(J6:J7)</f>
        <v>60.92</v>
      </c>
      <c r="K8" s="10">
        <f>SUM(K6:K7)</f>
        <v>60.92</v>
      </c>
      <c r="L8" s="11" t="s">
        <v>20</v>
      </c>
    </row>
    <row r="9" spans="1:12" ht="27" thickBot="1">
      <c r="A9" s="44" t="s">
        <v>15</v>
      </c>
      <c r="B9" s="44" t="s">
        <v>16</v>
      </c>
      <c r="C9" s="2" t="s">
        <v>0</v>
      </c>
      <c r="D9" s="3" t="s">
        <v>1</v>
      </c>
      <c r="E9" s="3" t="s">
        <v>2</v>
      </c>
      <c r="F9" s="3" t="s">
        <v>3</v>
      </c>
      <c r="G9" s="3" t="s">
        <v>4</v>
      </c>
      <c r="H9" s="89" t="s">
        <v>5</v>
      </c>
      <c r="I9" s="20" t="s">
        <v>6</v>
      </c>
      <c r="J9" s="20" t="s">
        <v>7</v>
      </c>
      <c r="K9" s="20" t="s">
        <v>8</v>
      </c>
      <c r="L9" s="4" t="s">
        <v>9</v>
      </c>
    </row>
    <row r="10" spans="1:12" ht="27.75" thickBot="1" thickTop="1">
      <c r="A10" s="19" t="s">
        <v>25</v>
      </c>
      <c r="B10" s="19" t="s">
        <v>92</v>
      </c>
      <c r="C10" s="6">
        <v>99264</v>
      </c>
      <c r="D10" s="7">
        <v>19</v>
      </c>
      <c r="E10" s="7" t="s">
        <v>93</v>
      </c>
      <c r="F10" s="7" t="s">
        <v>94</v>
      </c>
      <c r="G10" s="7">
        <v>30</v>
      </c>
      <c r="H10" s="91">
        <v>10</v>
      </c>
      <c r="I10" s="23">
        <v>9.65</v>
      </c>
      <c r="J10" s="23">
        <v>289.5</v>
      </c>
      <c r="K10" s="59">
        <f>I10*H10</f>
        <v>96.5</v>
      </c>
      <c r="L10" s="8" t="s">
        <v>23</v>
      </c>
    </row>
    <row r="11" spans="9:12" ht="51.75" thickBot="1">
      <c r="I11" s="9" t="s">
        <v>19</v>
      </c>
      <c r="J11" s="10">
        <f>J10</f>
        <v>289.5</v>
      </c>
      <c r="K11" s="10">
        <f>K10</f>
        <v>96.5</v>
      </c>
      <c r="L11" s="11" t="s">
        <v>20</v>
      </c>
    </row>
    <row r="12" spans="1:12" ht="27" thickBot="1">
      <c r="A12" s="42" t="s">
        <v>15</v>
      </c>
      <c r="B12" s="43" t="s">
        <v>16</v>
      </c>
      <c r="C12" s="2" t="s">
        <v>0</v>
      </c>
      <c r="D12" s="3" t="s">
        <v>1</v>
      </c>
      <c r="E12" s="3" t="s">
        <v>2</v>
      </c>
      <c r="F12" s="3" t="s">
        <v>3</v>
      </c>
      <c r="G12" s="3" t="s">
        <v>4</v>
      </c>
      <c r="H12" s="89" t="s">
        <v>5</v>
      </c>
      <c r="I12" s="20" t="s">
        <v>6</v>
      </c>
      <c r="J12" s="20" t="s">
        <v>7</v>
      </c>
      <c r="K12" s="20" t="s">
        <v>8</v>
      </c>
      <c r="L12" s="4" t="s">
        <v>9</v>
      </c>
    </row>
    <row r="13" spans="1:12" ht="53.25" thickBot="1" thickTop="1">
      <c r="A13" s="41" t="s">
        <v>30</v>
      </c>
      <c r="B13" s="41" t="s">
        <v>31</v>
      </c>
      <c r="C13" s="14">
        <v>23798</v>
      </c>
      <c r="D13" s="14">
        <v>132</v>
      </c>
      <c r="E13" s="14" t="s">
        <v>27</v>
      </c>
      <c r="F13" s="14" t="s">
        <v>28</v>
      </c>
      <c r="G13" s="14">
        <v>2</v>
      </c>
      <c r="H13" s="94">
        <v>2</v>
      </c>
      <c r="I13" s="26">
        <v>16.2</v>
      </c>
      <c r="J13" s="26">
        <v>32.4</v>
      </c>
      <c r="K13" s="27">
        <f>I13*H13</f>
        <v>32.4</v>
      </c>
      <c r="L13" s="15" t="s">
        <v>29</v>
      </c>
    </row>
    <row r="14" spans="9:12" ht="51.75" thickBot="1">
      <c r="I14" s="9" t="s">
        <v>19</v>
      </c>
      <c r="J14" s="10">
        <f>J13</f>
        <v>32.4</v>
      </c>
      <c r="K14" s="10">
        <f>K13</f>
        <v>32.4</v>
      </c>
      <c r="L14" s="11" t="s">
        <v>20</v>
      </c>
    </row>
    <row r="15" spans="1:12" ht="27" thickBot="1">
      <c r="A15" s="42" t="s">
        <v>15</v>
      </c>
      <c r="B15" s="43" t="s">
        <v>16</v>
      </c>
      <c r="C15" s="2" t="s">
        <v>0</v>
      </c>
      <c r="D15" s="3" t="s">
        <v>1</v>
      </c>
      <c r="E15" s="3" t="s">
        <v>2</v>
      </c>
      <c r="F15" s="3" t="s">
        <v>3</v>
      </c>
      <c r="G15" s="3" t="s">
        <v>4</v>
      </c>
      <c r="H15" s="89" t="s">
        <v>5</v>
      </c>
      <c r="I15" s="20" t="s">
        <v>6</v>
      </c>
      <c r="J15" s="20" t="s">
        <v>7</v>
      </c>
      <c r="K15" s="20" t="s">
        <v>8</v>
      </c>
      <c r="L15" s="4" t="s">
        <v>9</v>
      </c>
    </row>
    <row r="16" spans="1:12" ht="53.25" thickBot="1" thickTop="1">
      <c r="A16" s="41" t="s">
        <v>30</v>
      </c>
      <c r="B16" s="41" t="s">
        <v>116</v>
      </c>
      <c r="C16" s="60">
        <v>5779</v>
      </c>
      <c r="D16" s="1">
        <v>4</v>
      </c>
      <c r="E16" s="1" t="s">
        <v>95</v>
      </c>
      <c r="F16" s="1" t="s">
        <v>28</v>
      </c>
      <c r="G16" s="1">
        <v>11</v>
      </c>
      <c r="H16" s="90">
        <v>11</v>
      </c>
      <c r="I16" s="21">
        <v>3.2</v>
      </c>
      <c r="J16" s="21">
        <v>35.2</v>
      </c>
      <c r="K16" s="67">
        <f>I16*H16</f>
        <v>35.2</v>
      </c>
      <c r="L16" s="5" t="s">
        <v>29</v>
      </c>
    </row>
    <row r="17" spans="3:12" ht="39.75" thickBot="1">
      <c r="C17" s="60">
        <v>48535</v>
      </c>
      <c r="D17" s="1">
        <v>46</v>
      </c>
      <c r="E17" s="1" t="s">
        <v>96</v>
      </c>
      <c r="F17" s="1" t="s">
        <v>43</v>
      </c>
      <c r="G17" s="1">
        <v>1</v>
      </c>
      <c r="H17" s="90">
        <v>1</v>
      </c>
      <c r="I17" s="21">
        <v>15</v>
      </c>
      <c r="J17" s="21">
        <v>15</v>
      </c>
      <c r="K17" s="67">
        <f aca="true" t="shared" si="0" ref="K17:K28">I17*H17</f>
        <v>15</v>
      </c>
      <c r="L17" s="5" t="s">
        <v>29</v>
      </c>
    </row>
    <row r="18" spans="3:12" ht="39.75" thickBot="1">
      <c r="C18" s="60">
        <v>48536</v>
      </c>
      <c r="D18" s="1">
        <v>47</v>
      </c>
      <c r="E18" s="1" t="s">
        <v>97</v>
      </c>
      <c r="F18" s="1" t="s">
        <v>43</v>
      </c>
      <c r="G18" s="1">
        <v>1</v>
      </c>
      <c r="H18" s="90">
        <v>1</v>
      </c>
      <c r="I18" s="21">
        <v>15</v>
      </c>
      <c r="J18" s="21">
        <v>15</v>
      </c>
      <c r="K18" s="67">
        <f t="shared" si="0"/>
        <v>15</v>
      </c>
      <c r="L18" s="5" t="s">
        <v>29</v>
      </c>
    </row>
    <row r="19" spans="3:12" ht="52.5" thickBot="1">
      <c r="C19" s="60">
        <v>48537</v>
      </c>
      <c r="D19" s="1">
        <v>48</v>
      </c>
      <c r="E19" s="1" t="s">
        <v>98</v>
      </c>
      <c r="F19" s="1" t="s">
        <v>43</v>
      </c>
      <c r="G19" s="1">
        <v>1</v>
      </c>
      <c r="H19" s="90">
        <v>1</v>
      </c>
      <c r="I19" s="21">
        <v>21.62</v>
      </c>
      <c r="J19" s="21">
        <v>21.62</v>
      </c>
      <c r="K19" s="67">
        <f t="shared" si="0"/>
        <v>21.62</v>
      </c>
      <c r="L19" s="5" t="s">
        <v>29</v>
      </c>
    </row>
    <row r="20" spans="3:12" ht="129" thickBot="1">
      <c r="C20" s="60">
        <v>5664</v>
      </c>
      <c r="D20" s="1">
        <v>49</v>
      </c>
      <c r="E20" s="1" t="s">
        <v>99</v>
      </c>
      <c r="F20" s="1" t="s">
        <v>43</v>
      </c>
      <c r="G20" s="1">
        <v>400</v>
      </c>
      <c r="H20" s="90">
        <v>50</v>
      </c>
      <c r="I20" s="21">
        <v>0.45</v>
      </c>
      <c r="J20" s="21">
        <v>180</v>
      </c>
      <c r="K20" s="67">
        <f t="shared" si="0"/>
        <v>22.5</v>
      </c>
      <c r="L20" s="5" t="s">
        <v>29</v>
      </c>
    </row>
    <row r="21" spans="3:12" ht="52.5" thickBot="1">
      <c r="C21" s="60">
        <v>32471</v>
      </c>
      <c r="D21" s="1">
        <v>50</v>
      </c>
      <c r="E21" s="1" t="s">
        <v>100</v>
      </c>
      <c r="F21" s="1" t="s">
        <v>43</v>
      </c>
      <c r="G21" s="1">
        <v>20</v>
      </c>
      <c r="H21" s="90">
        <v>20</v>
      </c>
      <c r="I21" s="21">
        <v>0.77</v>
      </c>
      <c r="J21" s="21">
        <v>15.4</v>
      </c>
      <c r="K21" s="67">
        <f t="shared" si="0"/>
        <v>15.4</v>
      </c>
      <c r="L21" s="5" t="s">
        <v>29</v>
      </c>
    </row>
    <row r="22" spans="3:12" ht="27" thickBot="1">
      <c r="C22" s="60">
        <v>31675</v>
      </c>
      <c r="D22" s="1">
        <v>87</v>
      </c>
      <c r="E22" s="1" t="s">
        <v>101</v>
      </c>
      <c r="F22" s="1" t="s">
        <v>102</v>
      </c>
      <c r="G22" s="1">
        <v>150</v>
      </c>
      <c r="H22" s="90">
        <v>150</v>
      </c>
      <c r="I22" s="21">
        <v>9.69</v>
      </c>
      <c r="J22" s="21">
        <v>1453.5</v>
      </c>
      <c r="K22" s="67">
        <f t="shared" si="0"/>
        <v>1453.5</v>
      </c>
      <c r="L22" s="5" t="s">
        <v>29</v>
      </c>
    </row>
    <row r="23" spans="3:12" ht="27" thickBot="1">
      <c r="C23" s="60">
        <v>31676</v>
      </c>
      <c r="D23" s="1">
        <v>88</v>
      </c>
      <c r="E23" s="1" t="s">
        <v>103</v>
      </c>
      <c r="F23" s="1" t="s">
        <v>102</v>
      </c>
      <c r="G23" s="1">
        <v>150</v>
      </c>
      <c r="H23" s="90">
        <v>120</v>
      </c>
      <c r="I23" s="21">
        <v>9.75</v>
      </c>
      <c r="J23" s="21">
        <v>1462.5</v>
      </c>
      <c r="K23" s="67">
        <f>I23*H23</f>
        <v>1170</v>
      </c>
      <c r="L23" s="5" t="s">
        <v>29</v>
      </c>
    </row>
    <row r="24" spans="3:12" ht="27" thickBot="1">
      <c r="C24" s="60">
        <v>17193</v>
      </c>
      <c r="D24" s="1">
        <v>97</v>
      </c>
      <c r="E24" s="1" t="s">
        <v>104</v>
      </c>
      <c r="F24" s="1" t="s">
        <v>102</v>
      </c>
      <c r="G24" s="1">
        <v>1</v>
      </c>
      <c r="H24" s="90">
        <v>1</v>
      </c>
      <c r="I24" s="21">
        <v>8</v>
      </c>
      <c r="J24" s="21">
        <v>8</v>
      </c>
      <c r="K24" s="67">
        <f t="shared" si="0"/>
        <v>8</v>
      </c>
      <c r="L24" s="5" t="s">
        <v>29</v>
      </c>
    </row>
    <row r="25" spans="3:12" ht="65.25" thickBot="1">
      <c r="C25" s="60">
        <v>42977</v>
      </c>
      <c r="D25" s="1">
        <v>99</v>
      </c>
      <c r="E25" s="1" t="s">
        <v>105</v>
      </c>
      <c r="F25" s="1" t="s">
        <v>43</v>
      </c>
      <c r="G25" s="1">
        <v>20</v>
      </c>
      <c r="H25" s="90">
        <v>20</v>
      </c>
      <c r="I25" s="21">
        <v>23.99</v>
      </c>
      <c r="J25" s="21">
        <v>479.8</v>
      </c>
      <c r="K25" s="67">
        <f t="shared" si="0"/>
        <v>479.79999999999995</v>
      </c>
      <c r="L25" s="5" t="s">
        <v>29</v>
      </c>
    </row>
    <row r="26" spans="3:12" ht="52.5" thickBot="1">
      <c r="C26" s="60">
        <v>42950</v>
      </c>
      <c r="D26" s="1">
        <v>103</v>
      </c>
      <c r="E26" s="1" t="s">
        <v>106</v>
      </c>
      <c r="F26" s="1" t="s">
        <v>107</v>
      </c>
      <c r="G26" s="1">
        <v>5</v>
      </c>
      <c r="H26" s="90">
        <v>5</v>
      </c>
      <c r="I26" s="21">
        <v>365</v>
      </c>
      <c r="J26" s="21">
        <v>1825</v>
      </c>
      <c r="K26" s="67">
        <f t="shared" si="0"/>
        <v>1825</v>
      </c>
      <c r="L26" s="5" t="s">
        <v>29</v>
      </c>
    </row>
    <row r="27" spans="3:12" ht="129" thickBot="1">
      <c r="C27" s="60">
        <v>23883</v>
      </c>
      <c r="D27" s="1">
        <v>104</v>
      </c>
      <c r="E27" s="1" t="s">
        <v>108</v>
      </c>
      <c r="F27" s="1" t="s">
        <v>107</v>
      </c>
      <c r="G27" s="1">
        <v>1</v>
      </c>
      <c r="H27" s="90">
        <v>0</v>
      </c>
      <c r="I27" s="21">
        <v>39.05</v>
      </c>
      <c r="J27" s="21">
        <v>39.05</v>
      </c>
      <c r="K27" s="67">
        <f t="shared" si="0"/>
        <v>0</v>
      </c>
      <c r="L27" s="5" t="s">
        <v>29</v>
      </c>
    </row>
    <row r="28" spans="3:12" ht="269.25" thickBot="1">
      <c r="C28" s="60">
        <v>47126</v>
      </c>
      <c r="D28" s="1">
        <v>145</v>
      </c>
      <c r="E28" s="1" t="s">
        <v>109</v>
      </c>
      <c r="F28" s="1" t="s">
        <v>28</v>
      </c>
      <c r="G28" s="1">
        <v>1</v>
      </c>
      <c r="H28" s="90">
        <v>1</v>
      </c>
      <c r="I28" s="21">
        <v>29.4</v>
      </c>
      <c r="J28" s="21">
        <v>29.4</v>
      </c>
      <c r="K28" s="67">
        <f t="shared" si="0"/>
        <v>29.4</v>
      </c>
      <c r="L28" s="5" t="s">
        <v>110</v>
      </c>
    </row>
    <row r="29" spans="3:12" ht="218.25" thickBot="1">
      <c r="C29" s="60">
        <v>21910</v>
      </c>
      <c r="D29" s="1">
        <v>147</v>
      </c>
      <c r="E29" s="1" t="s">
        <v>111</v>
      </c>
      <c r="F29" s="1" t="s">
        <v>28</v>
      </c>
      <c r="G29" s="1">
        <v>1</v>
      </c>
      <c r="H29" s="90">
        <v>0</v>
      </c>
      <c r="I29" s="21">
        <v>39</v>
      </c>
      <c r="J29" s="21">
        <v>39</v>
      </c>
      <c r="K29" s="67">
        <f>I29*H29</f>
        <v>0</v>
      </c>
      <c r="L29" s="5" t="s">
        <v>29</v>
      </c>
    </row>
    <row r="30" spans="3:12" ht="52.5" thickBot="1">
      <c r="C30" s="60">
        <v>48270</v>
      </c>
      <c r="D30" s="1">
        <v>151</v>
      </c>
      <c r="E30" s="1" t="s">
        <v>112</v>
      </c>
      <c r="F30" s="1" t="s">
        <v>43</v>
      </c>
      <c r="G30" s="1">
        <v>2</v>
      </c>
      <c r="H30" s="90">
        <v>2</v>
      </c>
      <c r="I30" s="21">
        <v>48.69</v>
      </c>
      <c r="J30" s="21">
        <v>97.38</v>
      </c>
      <c r="K30" s="67">
        <f>I30*H30</f>
        <v>97.38</v>
      </c>
      <c r="L30" s="5" t="s">
        <v>29</v>
      </c>
    </row>
    <row r="31" spans="3:12" ht="52.5" thickBot="1">
      <c r="C31" s="60">
        <v>48271</v>
      </c>
      <c r="D31" s="1">
        <v>152</v>
      </c>
      <c r="E31" s="1" t="s">
        <v>113</v>
      </c>
      <c r="F31" s="1" t="s">
        <v>43</v>
      </c>
      <c r="G31" s="1">
        <v>2</v>
      </c>
      <c r="H31" s="90">
        <v>2</v>
      </c>
      <c r="I31" s="21">
        <v>48.75</v>
      </c>
      <c r="J31" s="21">
        <v>97.5</v>
      </c>
      <c r="K31" s="67">
        <f>I31*H31</f>
        <v>97.5</v>
      </c>
      <c r="L31" s="5" t="s">
        <v>29</v>
      </c>
    </row>
    <row r="32" spans="3:12" ht="29.25" customHeight="1" thickBot="1">
      <c r="C32" s="61">
        <v>42982</v>
      </c>
      <c r="D32" s="62">
        <v>154</v>
      </c>
      <c r="E32" s="62" t="s">
        <v>114</v>
      </c>
      <c r="F32" s="62" t="s">
        <v>43</v>
      </c>
      <c r="G32" s="62">
        <v>1</v>
      </c>
      <c r="H32" s="95">
        <v>0</v>
      </c>
      <c r="I32" s="68">
        <v>399</v>
      </c>
      <c r="J32" s="68">
        <v>399</v>
      </c>
      <c r="K32" s="67">
        <f>I32*H32</f>
        <v>0</v>
      </c>
      <c r="L32" s="63" t="s">
        <v>29</v>
      </c>
    </row>
    <row r="33" spans="3:12" ht="65.25" thickBot="1">
      <c r="C33" s="6">
        <v>27894</v>
      </c>
      <c r="D33" s="7">
        <v>180</v>
      </c>
      <c r="E33" s="7" t="s">
        <v>115</v>
      </c>
      <c r="F33" s="7" t="s">
        <v>43</v>
      </c>
      <c r="G33" s="7">
        <v>220</v>
      </c>
      <c r="H33" s="91">
        <v>220</v>
      </c>
      <c r="I33" s="23">
        <v>0.95</v>
      </c>
      <c r="J33" s="23">
        <v>209</v>
      </c>
      <c r="K33" s="59">
        <f>I33*H33</f>
        <v>209</v>
      </c>
      <c r="L33" s="8" t="s">
        <v>29</v>
      </c>
    </row>
    <row r="34" spans="9:12" ht="51.75" thickBot="1">
      <c r="I34" s="9" t="s">
        <v>19</v>
      </c>
      <c r="J34" s="10">
        <f>SUM(J16:J33)</f>
        <v>6421.35</v>
      </c>
      <c r="K34" s="10">
        <f>SUM(K16:K33)</f>
        <v>5494.3</v>
      </c>
      <c r="L34" s="11" t="s">
        <v>20</v>
      </c>
    </row>
    <row r="35" spans="1:12" ht="27" thickBot="1">
      <c r="A35" s="42" t="s">
        <v>15</v>
      </c>
      <c r="B35" s="43" t="s">
        <v>16</v>
      </c>
      <c r="C35" s="2" t="s">
        <v>0</v>
      </c>
      <c r="D35" s="3" t="s">
        <v>1</v>
      </c>
      <c r="E35" s="3" t="s">
        <v>2</v>
      </c>
      <c r="F35" s="3" t="s">
        <v>3</v>
      </c>
      <c r="G35" s="3" t="s">
        <v>4</v>
      </c>
      <c r="H35" s="96" t="s">
        <v>5</v>
      </c>
      <c r="I35" s="20" t="s">
        <v>6</v>
      </c>
      <c r="J35" s="20" t="s">
        <v>7</v>
      </c>
      <c r="K35" s="20" t="s">
        <v>8</v>
      </c>
      <c r="L35" s="4" t="s">
        <v>9</v>
      </c>
    </row>
    <row r="36" spans="1:12" ht="53.25" thickBot="1" thickTop="1">
      <c r="A36" s="41" t="s">
        <v>30</v>
      </c>
      <c r="B36" s="41" t="s">
        <v>119</v>
      </c>
      <c r="C36" s="60">
        <v>23797</v>
      </c>
      <c r="D36" s="1">
        <v>134</v>
      </c>
      <c r="E36" s="1" t="s">
        <v>117</v>
      </c>
      <c r="F36" s="1" t="s">
        <v>28</v>
      </c>
      <c r="G36" s="1">
        <v>100</v>
      </c>
      <c r="H36" s="90">
        <v>100</v>
      </c>
      <c r="I36" s="21">
        <v>15.85</v>
      </c>
      <c r="J36" s="21">
        <v>1585</v>
      </c>
      <c r="K36" s="67">
        <f>I36*H36</f>
        <v>1585</v>
      </c>
      <c r="L36" s="5" t="s">
        <v>29</v>
      </c>
    </row>
    <row r="37" spans="3:12" ht="52.5" thickBot="1">
      <c r="C37" s="6">
        <v>23796</v>
      </c>
      <c r="D37" s="7">
        <v>135</v>
      </c>
      <c r="E37" s="7" t="s">
        <v>118</v>
      </c>
      <c r="F37" s="7" t="s">
        <v>28</v>
      </c>
      <c r="G37" s="7">
        <v>25</v>
      </c>
      <c r="H37" s="91">
        <v>25</v>
      </c>
      <c r="I37" s="23">
        <v>16</v>
      </c>
      <c r="J37" s="23">
        <v>400</v>
      </c>
      <c r="K37" s="67">
        <f>I37*H37</f>
        <v>400</v>
      </c>
      <c r="L37" s="8" t="s">
        <v>29</v>
      </c>
    </row>
    <row r="38" spans="9:12" ht="51.75" thickBot="1">
      <c r="I38" s="9" t="s">
        <v>19</v>
      </c>
      <c r="J38" s="10">
        <f>SUM(J36:J37)</f>
        <v>1985</v>
      </c>
      <c r="K38" s="10">
        <f>SUM(K36:K37)</f>
        <v>1985</v>
      </c>
      <c r="L38" s="11" t="s">
        <v>20</v>
      </c>
    </row>
    <row r="39" spans="1:12" ht="27" thickBot="1">
      <c r="A39" s="42" t="s">
        <v>15</v>
      </c>
      <c r="B39" s="43" t="s">
        <v>16</v>
      </c>
      <c r="C39" s="2" t="s">
        <v>0</v>
      </c>
      <c r="D39" s="3" t="s">
        <v>1</v>
      </c>
      <c r="E39" s="3" t="s">
        <v>2</v>
      </c>
      <c r="F39" s="3" t="s">
        <v>3</v>
      </c>
      <c r="G39" s="3" t="s">
        <v>4</v>
      </c>
      <c r="H39" s="96" t="s">
        <v>5</v>
      </c>
      <c r="I39" s="20" t="s">
        <v>6</v>
      </c>
      <c r="J39" s="20" t="s">
        <v>7</v>
      </c>
      <c r="K39" s="20" t="s">
        <v>8</v>
      </c>
      <c r="L39" s="4" t="s">
        <v>9</v>
      </c>
    </row>
    <row r="40" spans="1:12" ht="53.25" thickBot="1" thickTop="1">
      <c r="A40" s="41" t="s">
        <v>30</v>
      </c>
      <c r="B40" s="41" t="s">
        <v>145</v>
      </c>
      <c r="C40" s="60">
        <v>7308</v>
      </c>
      <c r="D40" s="1">
        <v>13</v>
      </c>
      <c r="E40" s="1" t="s">
        <v>120</v>
      </c>
      <c r="F40" s="1" t="s">
        <v>28</v>
      </c>
      <c r="G40" s="1">
        <v>28</v>
      </c>
      <c r="H40" s="90">
        <v>28</v>
      </c>
      <c r="I40" s="21">
        <v>4.2</v>
      </c>
      <c r="J40" s="21">
        <v>117.6</v>
      </c>
      <c r="K40" s="67">
        <f>I40*H40</f>
        <v>117.60000000000001</v>
      </c>
      <c r="L40" s="5" t="s">
        <v>29</v>
      </c>
    </row>
    <row r="41" spans="3:12" ht="52.5" thickBot="1">
      <c r="C41" s="60">
        <v>1532</v>
      </c>
      <c r="D41" s="1">
        <v>15</v>
      </c>
      <c r="E41" s="1" t="s">
        <v>121</v>
      </c>
      <c r="F41" s="1" t="s">
        <v>28</v>
      </c>
      <c r="G41" s="1">
        <v>22</v>
      </c>
      <c r="H41" s="90">
        <v>10</v>
      </c>
      <c r="I41" s="21">
        <v>3.19</v>
      </c>
      <c r="J41" s="21">
        <v>70.18</v>
      </c>
      <c r="K41" s="67">
        <f aca="true" t="shared" si="1" ref="K41:K63">I41*H41</f>
        <v>31.9</v>
      </c>
      <c r="L41" s="5" t="s">
        <v>29</v>
      </c>
    </row>
    <row r="42" spans="3:12" ht="65.25" thickBot="1">
      <c r="C42" s="60">
        <v>27889</v>
      </c>
      <c r="D42" s="1">
        <v>52</v>
      </c>
      <c r="E42" s="1" t="s">
        <v>122</v>
      </c>
      <c r="F42" s="1" t="s">
        <v>43</v>
      </c>
      <c r="G42" s="1">
        <v>1000</v>
      </c>
      <c r="H42" s="90">
        <v>800</v>
      </c>
      <c r="I42" s="21">
        <v>0.55</v>
      </c>
      <c r="J42" s="21">
        <v>550</v>
      </c>
      <c r="K42" s="67">
        <f t="shared" si="1"/>
        <v>440.00000000000006</v>
      </c>
      <c r="L42" s="5" t="s">
        <v>29</v>
      </c>
    </row>
    <row r="43" spans="3:12" ht="78" thickBot="1">
      <c r="C43" s="60">
        <v>48434</v>
      </c>
      <c r="D43" s="1">
        <v>71</v>
      </c>
      <c r="E43" s="1" t="s">
        <v>123</v>
      </c>
      <c r="F43" s="1" t="s">
        <v>28</v>
      </c>
      <c r="G43" s="1">
        <v>4</v>
      </c>
      <c r="H43" s="90">
        <v>4</v>
      </c>
      <c r="I43" s="21">
        <v>9.19</v>
      </c>
      <c r="J43" s="21">
        <v>36.76</v>
      </c>
      <c r="K43" s="67">
        <f t="shared" si="1"/>
        <v>36.76</v>
      </c>
      <c r="L43" s="5" t="s">
        <v>29</v>
      </c>
    </row>
    <row r="44" spans="3:12" ht="78" thickBot="1">
      <c r="C44" s="60">
        <v>48435</v>
      </c>
      <c r="D44" s="1">
        <v>72</v>
      </c>
      <c r="E44" s="1" t="s">
        <v>124</v>
      </c>
      <c r="F44" s="1" t="s">
        <v>28</v>
      </c>
      <c r="G44" s="1">
        <v>4</v>
      </c>
      <c r="H44" s="90">
        <v>4</v>
      </c>
      <c r="I44" s="21">
        <v>16</v>
      </c>
      <c r="J44" s="21">
        <v>64</v>
      </c>
      <c r="K44" s="67">
        <f t="shared" si="1"/>
        <v>64</v>
      </c>
      <c r="L44" s="5" t="s">
        <v>29</v>
      </c>
    </row>
    <row r="45" spans="3:12" ht="15" customHeight="1" thickBot="1">
      <c r="C45" s="64">
        <v>2572</v>
      </c>
      <c r="D45" s="65">
        <v>79</v>
      </c>
      <c r="E45" s="65" t="s">
        <v>125</v>
      </c>
      <c r="F45" s="65" t="s">
        <v>102</v>
      </c>
      <c r="G45" s="65">
        <v>5</v>
      </c>
      <c r="H45" s="95">
        <v>0</v>
      </c>
      <c r="I45" s="69">
        <v>4</v>
      </c>
      <c r="J45" s="69">
        <v>20</v>
      </c>
      <c r="K45" s="67">
        <f>I45*H45</f>
        <v>0</v>
      </c>
      <c r="L45" s="66" t="s">
        <v>29</v>
      </c>
    </row>
    <row r="46" spans="3:12" ht="27" thickBot="1">
      <c r="C46" s="60">
        <v>7296</v>
      </c>
      <c r="D46" s="1">
        <v>82</v>
      </c>
      <c r="E46" s="1" t="s">
        <v>126</v>
      </c>
      <c r="F46" s="1" t="s">
        <v>94</v>
      </c>
      <c r="G46" s="1">
        <v>20</v>
      </c>
      <c r="H46" s="90">
        <v>20</v>
      </c>
      <c r="I46" s="21">
        <v>13.35</v>
      </c>
      <c r="J46" s="21">
        <v>267</v>
      </c>
      <c r="K46" s="67">
        <f t="shared" si="1"/>
        <v>267</v>
      </c>
      <c r="L46" s="5" t="s">
        <v>29</v>
      </c>
    </row>
    <row r="47" spans="3:12" ht="27" thickBot="1">
      <c r="C47" s="60">
        <v>31578</v>
      </c>
      <c r="D47" s="1">
        <v>119</v>
      </c>
      <c r="E47" s="1" t="s">
        <v>127</v>
      </c>
      <c r="F47" s="1" t="s">
        <v>94</v>
      </c>
      <c r="G47" s="1">
        <v>10</v>
      </c>
      <c r="H47" s="90">
        <v>10</v>
      </c>
      <c r="I47" s="21">
        <v>9.99</v>
      </c>
      <c r="J47" s="21">
        <v>99.9</v>
      </c>
      <c r="K47" s="67">
        <f t="shared" si="1"/>
        <v>99.9</v>
      </c>
      <c r="L47" s="5" t="s">
        <v>29</v>
      </c>
    </row>
    <row r="48" spans="3:12" ht="231" thickBot="1">
      <c r="C48" s="60">
        <v>7288</v>
      </c>
      <c r="D48" s="1">
        <v>183</v>
      </c>
      <c r="E48" s="1" t="s">
        <v>128</v>
      </c>
      <c r="F48" s="1" t="s">
        <v>43</v>
      </c>
      <c r="G48" s="1">
        <v>1000</v>
      </c>
      <c r="H48" s="90">
        <v>1000</v>
      </c>
      <c r="I48" s="21">
        <v>0.26</v>
      </c>
      <c r="J48" s="21">
        <v>260</v>
      </c>
      <c r="K48" s="67">
        <f>I48*H48</f>
        <v>260</v>
      </c>
      <c r="L48" s="5" t="s">
        <v>29</v>
      </c>
    </row>
    <row r="49" spans="3:12" ht="231" thickBot="1">
      <c r="C49" s="60">
        <v>7290</v>
      </c>
      <c r="D49" s="1">
        <v>186</v>
      </c>
      <c r="E49" s="1" t="s">
        <v>129</v>
      </c>
      <c r="F49" s="1" t="s">
        <v>43</v>
      </c>
      <c r="G49" s="1">
        <v>1000</v>
      </c>
      <c r="H49" s="90">
        <v>1000</v>
      </c>
      <c r="I49" s="21">
        <v>0.35</v>
      </c>
      <c r="J49" s="21">
        <v>350</v>
      </c>
      <c r="K49" s="67">
        <f t="shared" si="1"/>
        <v>350</v>
      </c>
      <c r="L49" s="5" t="s">
        <v>29</v>
      </c>
    </row>
    <row r="50" spans="3:12" ht="231" thickBot="1">
      <c r="C50" s="60">
        <v>8006</v>
      </c>
      <c r="D50" s="1">
        <v>188</v>
      </c>
      <c r="E50" s="1" t="s">
        <v>130</v>
      </c>
      <c r="F50" s="1" t="s">
        <v>43</v>
      </c>
      <c r="G50" s="1">
        <v>1000</v>
      </c>
      <c r="H50" s="90">
        <v>1000</v>
      </c>
      <c r="I50" s="21">
        <v>0.15</v>
      </c>
      <c r="J50" s="21">
        <v>150</v>
      </c>
      <c r="K50" s="67">
        <f t="shared" si="1"/>
        <v>150</v>
      </c>
      <c r="L50" s="5" t="s">
        <v>29</v>
      </c>
    </row>
    <row r="51" spans="3:12" ht="231" thickBot="1">
      <c r="C51" s="60">
        <v>8008</v>
      </c>
      <c r="D51" s="1">
        <v>191</v>
      </c>
      <c r="E51" s="1" t="s">
        <v>131</v>
      </c>
      <c r="F51" s="1" t="s">
        <v>43</v>
      </c>
      <c r="G51" s="1">
        <v>1000</v>
      </c>
      <c r="H51" s="90">
        <v>1000</v>
      </c>
      <c r="I51" s="21">
        <v>0.16</v>
      </c>
      <c r="J51" s="21">
        <v>160</v>
      </c>
      <c r="K51" s="67">
        <f>I51*H51</f>
        <v>160</v>
      </c>
      <c r="L51" s="5" t="s">
        <v>29</v>
      </c>
    </row>
    <row r="52" spans="3:12" ht="65.25" thickBot="1">
      <c r="C52" s="60">
        <v>16256</v>
      </c>
      <c r="D52" s="1">
        <v>193</v>
      </c>
      <c r="E52" s="1" t="s">
        <v>132</v>
      </c>
      <c r="F52" s="1" t="s">
        <v>43</v>
      </c>
      <c r="G52" s="1">
        <v>400</v>
      </c>
      <c r="H52" s="90">
        <v>400</v>
      </c>
      <c r="I52" s="21">
        <v>0.54</v>
      </c>
      <c r="J52" s="21">
        <v>216</v>
      </c>
      <c r="K52" s="67">
        <f t="shared" si="1"/>
        <v>216</v>
      </c>
      <c r="L52" s="5" t="s">
        <v>29</v>
      </c>
    </row>
    <row r="53" spans="3:12" ht="65.25" thickBot="1">
      <c r="C53" s="60">
        <v>25109</v>
      </c>
      <c r="D53" s="1">
        <v>196</v>
      </c>
      <c r="E53" s="1" t="s">
        <v>133</v>
      </c>
      <c r="F53" s="1" t="s">
        <v>43</v>
      </c>
      <c r="G53" s="1">
        <v>1000</v>
      </c>
      <c r="H53" s="90">
        <v>1000</v>
      </c>
      <c r="I53" s="21">
        <v>0.5</v>
      </c>
      <c r="J53" s="21">
        <v>500</v>
      </c>
      <c r="K53" s="67">
        <f t="shared" si="1"/>
        <v>500</v>
      </c>
      <c r="L53" s="5" t="s">
        <v>29</v>
      </c>
    </row>
    <row r="54" spans="3:12" ht="65.25" thickBot="1">
      <c r="C54" s="60">
        <v>8057</v>
      </c>
      <c r="D54" s="1">
        <v>197</v>
      </c>
      <c r="E54" s="1" t="s">
        <v>134</v>
      </c>
      <c r="F54" s="1" t="s">
        <v>43</v>
      </c>
      <c r="G54" s="1">
        <v>500</v>
      </c>
      <c r="H54" s="90">
        <v>500</v>
      </c>
      <c r="I54" s="21">
        <v>0.57</v>
      </c>
      <c r="J54" s="21">
        <v>285</v>
      </c>
      <c r="K54" s="67">
        <f t="shared" si="1"/>
        <v>285</v>
      </c>
      <c r="L54" s="5" t="s">
        <v>29</v>
      </c>
    </row>
    <row r="55" spans="3:12" ht="103.5" thickBot="1">
      <c r="C55" s="60">
        <v>32438</v>
      </c>
      <c r="D55" s="1">
        <v>211</v>
      </c>
      <c r="E55" s="1" t="s">
        <v>135</v>
      </c>
      <c r="F55" s="1" t="s">
        <v>43</v>
      </c>
      <c r="G55" s="1">
        <v>100</v>
      </c>
      <c r="H55" s="90">
        <v>100</v>
      </c>
      <c r="I55" s="21">
        <v>1</v>
      </c>
      <c r="J55" s="21">
        <v>100</v>
      </c>
      <c r="K55" s="67">
        <f t="shared" si="1"/>
        <v>100</v>
      </c>
      <c r="L55" s="5" t="s">
        <v>29</v>
      </c>
    </row>
    <row r="56" spans="3:12" ht="86.25" customHeight="1" thickBot="1">
      <c r="C56" s="64">
        <v>32477</v>
      </c>
      <c r="D56" s="65">
        <v>212</v>
      </c>
      <c r="E56" s="65" t="s">
        <v>136</v>
      </c>
      <c r="F56" s="65" t="s">
        <v>43</v>
      </c>
      <c r="G56" s="65">
        <v>20</v>
      </c>
      <c r="H56" s="95">
        <v>20</v>
      </c>
      <c r="I56" s="69">
        <v>1</v>
      </c>
      <c r="J56" s="69">
        <v>20</v>
      </c>
      <c r="K56" s="67">
        <f t="shared" si="1"/>
        <v>20</v>
      </c>
      <c r="L56" s="66" t="s">
        <v>29</v>
      </c>
    </row>
    <row r="57" spans="3:12" ht="103.5" thickBot="1">
      <c r="C57" s="60">
        <v>32478</v>
      </c>
      <c r="D57" s="1">
        <v>213</v>
      </c>
      <c r="E57" s="1" t="s">
        <v>137</v>
      </c>
      <c r="F57" s="1" t="s">
        <v>43</v>
      </c>
      <c r="G57" s="1">
        <v>5</v>
      </c>
      <c r="H57" s="90">
        <v>5</v>
      </c>
      <c r="I57" s="21">
        <v>1.42</v>
      </c>
      <c r="J57" s="21">
        <v>7.1</v>
      </c>
      <c r="K57" s="67">
        <f t="shared" si="1"/>
        <v>7.1</v>
      </c>
      <c r="L57" s="5" t="s">
        <v>29</v>
      </c>
    </row>
    <row r="58" spans="3:12" ht="78" thickBot="1">
      <c r="C58" s="60">
        <v>32479</v>
      </c>
      <c r="D58" s="1">
        <v>214</v>
      </c>
      <c r="E58" s="1" t="s">
        <v>138</v>
      </c>
      <c r="F58" s="1" t="s">
        <v>43</v>
      </c>
      <c r="G58" s="1">
        <v>20</v>
      </c>
      <c r="H58" s="90">
        <v>20</v>
      </c>
      <c r="I58" s="21">
        <v>1.4</v>
      </c>
      <c r="J58" s="21">
        <v>28</v>
      </c>
      <c r="K58" s="67">
        <f t="shared" si="1"/>
        <v>28</v>
      </c>
      <c r="L58" s="5" t="s">
        <v>29</v>
      </c>
    </row>
    <row r="59" spans="3:12" ht="78" thickBot="1">
      <c r="C59" s="60">
        <v>32480</v>
      </c>
      <c r="D59" s="1">
        <v>215</v>
      </c>
      <c r="E59" s="1" t="s">
        <v>139</v>
      </c>
      <c r="F59" s="1" t="s">
        <v>43</v>
      </c>
      <c r="G59" s="1">
        <v>20</v>
      </c>
      <c r="H59" s="90">
        <v>20</v>
      </c>
      <c r="I59" s="21">
        <v>1.6</v>
      </c>
      <c r="J59" s="21">
        <v>32</v>
      </c>
      <c r="K59" s="67">
        <f t="shared" si="1"/>
        <v>32</v>
      </c>
      <c r="L59" s="5" t="s">
        <v>29</v>
      </c>
    </row>
    <row r="60" spans="3:12" ht="27" thickBot="1">
      <c r="C60" s="60">
        <v>25209</v>
      </c>
      <c r="D60" s="1">
        <v>216</v>
      </c>
      <c r="E60" s="1" t="s">
        <v>140</v>
      </c>
      <c r="F60" s="1" t="s">
        <v>141</v>
      </c>
      <c r="G60" s="1">
        <v>50</v>
      </c>
      <c r="H60" s="90">
        <v>50</v>
      </c>
      <c r="I60" s="21">
        <v>0.33</v>
      </c>
      <c r="J60" s="21">
        <v>16.5</v>
      </c>
      <c r="K60" s="67">
        <f t="shared" si="1"/>
        <v>16.5</v>
      </c>
      <c r="L60" s="5" t="s">
        <v>29</v>
      </c>
    </row>
    <row r="61" spans="3:12" ht="27" thickBot="1">
      <c r="C61" s="60">
        <v>5522</v>
      </c>
      <c r="D61" s="1">
        <v>223</v>
      </c>
      <c r="E61" s="1" t="s">
        <v>142</v>
      </c>
      <c r="F61" s="1" t="s">
        <v>43</v>
      </c>
      <c r="G61" s="1">
        <v>5</v>
      </c>
      <c r="H61" s="90">
        <v>5</v>
      </c>
      <c r="I61" s="21">
        <v>6.9</v>
      </c>
      <c r="J61" s="21">
        <v>34.5</v>
      </c>
      <c r="K61" s="67">
        <f t="shared" si="1"/>
        <v>34.5</v>
      </c>
      <c r="L61" s="5" t="s">
        <v>29</v>
      </c>
    </row>
    <row r="62" spans="3:12" ht="90.75" thickBot="1">
      <c r="C62" s="60">
        <v>32466</v>
      </c>
      <c r="D62" s="1">
        <v>237</v>
      </c>
      <c r="E62" s="1" t="s">
        <v>143</v>
      </c>
      <c r="F62" s="1" t="s">
        <v>43</v>
      </c>
      <c r="G62" s="1">
        <v>700</v>
      </c>
      <c r="H62" s="90">
        <v>700</v>
      </c>
      <c r="I62" s="21">
        <v>0.98</v>
      </c>
      <c r="J62" s="21">
        <v>686</v>
      </c>
      <c r="K62" s="67">
        <f t="shared" si="1"/>
        <v>686</v>
      </c>
      <c r="L62" s="5" t="s">
        <v>29</v>
      </c>
    </row>
    <row r="63" spans="3:12" ht="78" thickBot="1">
      <c r="C63" s="6">
        <v>32443</v>
      </c>
      <c r="D63" s="7">
        <v>242</v>
      </c>
      <c r="E63" s="7" t="s">
        <v>144</v>
      </c>
      <c r="F63" s="7" t="s">
        <v>43</v>
      </c>
      <c r="G63" s="7">
        <v>3</v>
      </c>
      <c r="H63" s="91">
        <v>3</v>
      </c>
      <c r="I63" s="23">
        <v>4.6</v>
      </c>
      <c r="J63" s="23">
        <v>13.8</v>
      </c>
      <c r="K63" s="67">
        <f t="shared" si="1"/>
        <v>13.799999999999999</v>
      </c>
      <c r="L63" s="8" t="s">
        <v>29</v>
      </c>
    </row>
    <row r="64" spans="3:12" ht="51.75" thickBot="1">
      <c r="C64" s="58"/>
      <c r="D64" s="58"/>
      <c r="E64" s="58"/>
      <c r="F64" s="58"/>
      <c r="G64" s="58"/>
      <c r="I64" s="9" t="s">
        <v>19</v>
      </c>
      <c r="J64" s="10">
        <f>SUM(J40:J63)</f>
        <v>4084.34</v>
      </c>
      <c r="K64" s="10">
        <f>SUM(K40:K63)</f>
        <v>3916.06</v>
      </c>
      <c r="L64" s="11" t="s">
        <v>20</v>
      </c>
    </row>
    <row r="65" spans="1:12" ht="27" thickBot="1">
      <c r="A65" s="42" t="s">
        <v>15</v>
      </c>
      <c r="B65" s="43" t="s">
        <v>16</v>
      </c>
      <c r="C65" s="2" t="s">
        <v>0</v>
      </c>
      <c r="D65" s="3" t="s">
        <v>1</v>
      </c>
      <c r="E65" s="3" t="s">
        <v>2</v>
      </c>
      <c r="F65" s="3" t="s">
        <v>3</v>
      </c>
      <c r="G65" s="3" t="s">
        <v>4</v>
      </c>
      <c r="H65" s="96" t="s">
        <v>5</v>
      </c>
      <c r="I65" s="20" t="s">
        <v>6</v>
      </c>
      <c r="J65" s="20" t="s">
        <v>7</v>
      </c>
      <c r="K65" s="20" t="s">
        <v>8</v>
      </c>
      <c r="L65" s="4" t="s">
        <v>9</v>
      </c>
    </row>
    <row r="66" spans="1:12" ht="40.5" thickBot="1" thickTop="1">
      <c r="A66" s="41" t="s">
        <v>30</v>
      </c>
      <c r="B66" s="41" t="s">
        <v>159</v>
      </c>
      <c r="C66" s="60">
        <v>17788</v>
      </c>
      <c r="D66" s="1">
        <v>54</v>
      </c>
      <c r="E66" s="1" t="s">
        <v>146</v>
      </c>
      <c r="F66" s="1" t="s">
        <v>43</v>
      </c>
      <c r="G66" s="1">
        <v>50</v>
      </c>
      <c r="H66" s="90">
        <v>50</v>
      </c>
      <c r="I66" s="21">
        <v>2.4</v>
      </c>
      <c r="J66" s="21">
        <v>120</v>
      </c>
      <c r="K66" s="67">
        <f>I66*H66</f>
        <v>120</v>
      </c>
      <c r="L66" s="5" t="s">
        <v>29</v>
      </c>
    </row>
    <row r="67" spans="3:12" ht="116.25" thickBot="1">
      <c r="C67" s="60">
        <v>48900</v>
      </c>
      <c r="D67" s="1">
        <v>64</v>
      </c>
      <c r="E67" s="1" t="s">
        <v>147</v>
      </c>
      <c r="F67" s="1" t="s">
        <v>102</v>
      </c>
      <c r="G67" s="1">
        <v>13</v>
      </c>
      <c r="H67" s="90">
        <v>13</v>
      </c>
      <c r="I67" s="21">
        <v>12.65</v>
      </c>
      <c r="J67" s="21">
        <v>164.45</v>
      </c>
      <c r="K67" s="67">
        <f aca="true" t="shared" si="2" ref="K67:K78">I67*H67</f>
        <v>164.45000000000002</v>
      </c>
      <c r="L67" s="5" t="s">
        <v>29</v>
      </c>
    </row>
    <row r="68" spans="3:12" ht="78" thickBot="1">
      <c r="C68" s="60">
        <v>27913</v>
      </c>
      <c r="D68" s="1">
        <v>68</v>
      </c>
      <c r="E68" s="1" t="s">
        <v>148</v>
      </c>
      <c r="F68" s="1" t="s">
        <v>43</v>
      </c>
      <c r="G68" s="1">
        <v>50</v>
      </c>
      <c r="H68" s="90">
        <v>50</v>
      </c>
      <c r="I68" s="21">
        <v>6.2</v>
      </c>
      <c r="J68" s="21">
        <v>310</v>
      </c>
      <c r="K68" s="67">
        <f t="shared" si="2"/>
        <v>310</v>
      </c>
      <c r="L68" s="5" t="s">
        <v>29</v>
      </c>
    </row>
    <row r="69" spans="3:12" ht="27" thickBot="1">
      <c r="C69" s="60">
        <v>9855</v>
      </c>
      <c r="D69" s="1">
        <v>76</v>
      </c>
      <c r="E69" s="1" t="s">
        <v>149</v>
      </c>
      <c r="F69" s="1" t="s">
        <v>43</v>
      </c>
      <c r="G69" s="1">
        <v>500</v>
      </c>
      <c r="H69" s="90">
        <v>500</v>
      </c>
      <c r="I69" s="21">
        <v>0.29</v>
      </c>
      <c r="J69" s="21">
        <v>145</v>
      </c>
      <c r="K69" s="67">
        <f t="shared" si="2"/>
        <v>145</v>
      </c>
      <c r="L69" s="5" t="s">
        <v>29</v>
      </c>
    </row>
    <row r="70" spans="3:12" ht="27" thickBot="1">
      <c r="C70" s="60">
        <v>7295</v>
      </c>
      <c r="D70" s="1">
        <v>77</v>
      </c>
      <c r="E70" s="1" t="s">
        <v>150</v>
      </c>
      <c r="F70" s="1" t="s">
        <v>94</v>
      </c>
      <c r="G70" s="1">
        <v>40</v>
      </c>
      <c r="H70" s="90">
        <v>40</v>
      </c>
      <c r="I70" s="21">
        <v>4.2</v>
      </c>
      <c r="J70" s="21">
        <v>168</v>
      </c>
      <c r="K70" s="67">
        <f t="shared" si="2"/>
        <v>168</v>
      </c>
      <c r="L70" s="5" t="s">
        <v>29</v>
      </c>
    </row>
    <row r="71" spans="3:12" ht="39.75" thickBot="1">
      <c r="C71" s="60">
        <v>23756</v>
      </c>
      <c r="D71" s="1">
        <v>122</v>
      </c>
      <c r="E71" s="1" t="s">
        <v>151</v>
      </c>
      <c r="F71" s="1" t="s">
        <v>38</v>
      </c>
      <c r="G71" s="1">
        <v>50</v>
      </c>
      <c r="H71" s="90">
        <v>50</v>
      </c>
      <c r="I71" s="21">
        <v>0.88</v>
      </c>
      <c r="J71" s="21">
        <v>44</v>
      </c>
      <c r="K71" s="67">
        <f t="shared" si="2"/>
        <v>44</v>
      </c>
      <c r="L71" s="5" t="s">
        <v>29</v>
      </c>
    </row>
    <row r="72" spans="3:12" ht="39.75" thickBot="1">
      <c r="C72" s="60">
        <v>23757</v>
      </c>
      <c r="D72" s="1">
        <v>123</v>
      </c>
      <c r="E72" s="1" t="s">
        <v>152</v>
      </c>
      <c r="F72" s="1" t="s">
        <v>38</v>
      </c>
      <c r="G72" s="1">
        <v>600</v>
      </c>
      <c r="H72" s="90">
        <v>600</v>
      </c>
      <c r="I72" s="21">
        <v>0.88</v>
      </c>
      <c r="J72" s="21">
        <v>528</v>
      </c>
      <c r="K72" s="67">
        <f t="shared" si="2"/>
        <v>528</v>
      </c>
      <c r="L72" s="5" t="s">
        <v>29</v>
      </c>
    </row>
    <row r="73" spans="3:12" ht="52.5" thickBot="1">
      <c r="C73" s="60">
        <v>23759</v>
      </c>
      <c r="D73" s="1">
        <v>124</v>
      </c>
      <c r="E73" s="1" t="s">
        <v>153</v>
      </c>
      <c r="F73" s="1" t="s">
        <v>38</v>
      </c>
      <c r="G73" s="1">
        <v>15</v>
      </c>
      <c r="H73" s="90">
        <v>15</v>
      </c>
      <c r="I73" s="21">
        <v>0.88</v>
      </c>
      <c r="J73" s="21">
        <v>13.2</v>
      </c>
      <c r="K73" s="67">
        <f t="shared" si="2"/>
        <v>13.2</v>
      </c>
      <c r="L73" s="5" t="s">
        <v>29</v>
      </c>
    </row>
    <row r="74" spans="3:12" ht="39.75" thickBot="1">
      <c r="C74" s="60">
        <v>23803</v>
      </c>
      <c r="D74" s="1">
        <v>129</v>
      </c>
      <c r="E74" s="1" t="s">
        <v>154</v>
      </c>
      <c r="F74" s="1" t="s">
        <v>28</v>
      </c>
      <c r="G74" s="1">
        <v>12</v>
      </c>
      <c r="H74" s="90">
        <v>12</v>
      </c>
      <c r="I74" s="21">
        <v>19.5</v>
      </c>
      <c r="J74" s="21">
        <v>234</v>
      </c>
      <c r="K74" s="67">
        <f t="shared" si="2"/>
        <v>234</v>
      </c>
      <c r="L74" s="5" t="s">
        <v>29</v>
      </c>
    </row>
    <row r="75" spans="3:12" ht="39.75" thickBot="1">
      <c r="C75" s="60">
        <v>23804</v>
      </c>
      <c r="D75" s="1">
        <v>130</v>
      </c>
      <c r="E75" s="1" t="s">
        <v>155</v>
      </c>
      <c r="F75" s="1" t="s">
        <v>28</v>
      </c>
      <c r="G75" s="1">
        <v>2</v>
      </c>
      <c r="H75" s="90">
        <v>2</v>
      </c>
      <c r="I75" s="21">
        <v>20.65</v>
      </c>
      <c r="J75" s="21">
        <v>41.3</v>
      </c>
      <c r="K75" s="67">
        <f t="shared" si="2"/>
        <v>41.3</v>
      </c>
      <c r="L75" s="5" t="s">
        <v>29</v>
      </c>
    </row>
    <row r="76" spans="3:12" ht="39.75" thickBot="1">
      <c r="C76" s="60">
        <v>23802</v>
      </c>
      <c r="D76" s="1">
        <v>131</v>
      </c>
      <c r="E76" s="1" t="s">
        <v>156</v>
      </c>
      <c r="F76" s="1" t="s">
        <v>28</v>
      </c>
      <c r="G76" s="1">
        <v>8</v>
      </c>
      <c r="H76" s="90">
        <v>8</v>
      </c>
      <c r="I76" s="21">
        <v>21.8</v>
      </c>
      <c r="J76" s="21">
        <v>174.4</v>
      </c>
      <c r="K76" s="67">
        <f t="shared" si="2"/>
        <v>174.4</v>
      </c>
      <c r="L76" s="5" t="s">
        <v>29</v>
      </c>
    </row>
    <row r="77" spans="3:12" ht="90.75" thickBot="1">
      <c r="C77" s="60">
        <v>28143</v>
      </c>
      <c r="D77" s="1">
        <v>201</v>
      </c>
      <c r="E77" s="1" t="s">
        <v>157</v>
      </c>
      <c r="F77" s="1" t="s">
        <v>43</v>
      </c>
      <c r="G77" s="1">
        <v>1000</v>
      </c>
      <c r="H77" s="90">
        <v>1000</v>
      </c>
      <c r="I77" s="21">
        <v>1.5</v>
      </c>
      <c r="J77" s="21">
        <v>1500</v>
      </c>
      <c r="K77" s="67">
        <f t="shared" si="2"/>
        <v>1500</v>
      </c>
      <c r="L77" s="5" t="s">
        <v>29</v>
      </c>
    </row>
    <row r="78" spans="3:12" ht="65.25" thickBot="1">
      <c r="C78" s="6">
        <v>42988</v>
      </c>
      <c r="D78" s="7">
        <v>205</v>
      </c>
      <c r="E78" s="7" t="s">
        <v>158</v>
      </c>
      <c r="F78" s="7" t="s">
        <v>43</v>
      </c>
      <c r="G78" s="7">
        <v>10</v>
      </c>
      <c r="H78" s="91">
        <v>10</v>
      </c>
      <c r="I78" s="23">
        <v>46.8</v>
      </c>
      <c r="J78" s="23">
        <v>468</v>
      </c>
      <c r="K78" s="67">
        <f t="shared" si="2"/>
        <v>468</v>
      </c>
      <c r="L78" s="8" t="s">
        <v>29</v>
      </c>
    </row>
    <row r="79" spans="3:12" ht="51.75" thickBot="1">
      <c r="C79" s="58"/>
      <c r="D79" s="58"/>
      <c r="E79" s="58"/>
      <c r="F79" s="58"/>
      <c r="G79" s="58"/>
      <c r="I79" s="9" t="s">
        <v>19</v>
      </c>
      <c r="J79" s="10">
        <f>SUM(J66:J78)</f>
        <v>3910.3500000000004</v>
      </c>
      <c r="K79" s="10">
        <f>SUM(K66:K78)</f>
        <v>3910.3500000000004</v>
      </c>
      <c r="L79" s="11" t="s">
        <v>20</v>
      </c>
    </row>
    <row r="80" spans="1:12" ht="27" thickBot="1">
      <c r="A80" s="42" t="s">
        <v>15</v>
      </c>
      <c r="B80" s="43" t="s">
        <v>16</v>
      </c>
      <c r="C80" s="2" t="s">
        <v>0</v>
      </c>
      <c r="D80" s="3" t="s">
        <v>1</v>
      </c>
      <c r="E80" s="3" t="s">
        <v>2</v>
      </c>
      <c r="F80" s="3" t="s">
        <v>3</v>
      </c>
      <c r="G80" s="3" t="s">
        <v>4</v>
      </c>
      <c r="H80" s="96" t="s">
        <v>5</v>
      </c>
      <c r="I80" s="20" t="s">
        <v>6</v>
      </c>
      <c r="J80" s="20" t="s">
        <v>7</v>
      </c>
      <c r="K80" s="20" t="s">
        <v>8</v>
      </c>
      <c r="L80" s="4" t="s">
        <v>9</v>
      </c>
    </row>
    <row r="81" spans="1:12" ht="66" thickBot="1" thickTop="1">
      <c r="A81" s="41" t="s">
        <v>30</v>
      </c>
      <c r="B81" s="41" t="s">
        <v>175</v>
      </c>
      <c r="C81" s="60">
        <v>44491</v>
      </c>
      <c r="D81" s="1">
        <v>38</v>
      </c>
      <c r="E81" s="1" t="s">
        <v>160</v>
      </c>
      <c r="F81" s="1" t="s">
        <v>43</v>
      </c>
      <c r="G81" s="1">
        <v>10</v>
      </c>
      <c r="H81" s="90">
        <v>7</v>
      </c>
      <c r="I81" s="21">
        <v>13.95</v>
      </c>
      <c r="J81" s="21">
        <v>139.5</v>
      </c>
      <c r="K81" s="67">
        <f>I81*H81</f>
        <v>97.64999999999999</v>
      </c>
      <c r="L81" s="5" t="s">
        <v>29</v>
      </c>
    </row>
    <row r="82" spans="3:12" ht="65.25" thickBot="1">
      <c r="C82" s="60">
        <v>44492</v>
      </c>
      <c r="D82" s="1">
        <v>39</v>
      </c>
      <c r="E82" s="1" t="s">
        <v>161</v>
      </c>
      <c r="F82" s="1" t="s">
        <v>43</v>
      </c>
      <c r="G82" s="1">
        <v>10</v>
      </c>
      <c r="H82" s="90">
        <v>6</v>
      </c>
      <c r="I82" s="21">
        <v>63.97</v>
      </c>
      <c r="J82" s="21">
        <v>639.7</v>
      </c>
      <c r="K82" s="67">
        <f aca="true" t="shared" si="3" ref="K82:K95">I82*H82</f>
        <v>383.82</v>
      </c>
      <c r="L82" s="5" t="s">
        <v>29</v>
      </c>
    </row>
    <row r="83" spans="3:12" ht="39.75" thickBot="1">
      <c r="C83" s="60">
        <v>48533</v>
      </c>
      <c r="D83" s="1">
        <v>44</v>
      </c>
      <c r="E83" s="1" t="s">
        <v>162</v>
      </c>
      <c r="F83" s="1" t="s">
        <v>43</v>
      </c>
      <c r="G83" s="1">
        <v>1</v>
      </c>
      <c r="H83" s="90">
        <v>1</v>
      </c>
      <c r="I83" s="21">
        <v>59.9</v>
      </c>
      <c r="J83" s="21">
        <v>59.9</v>
      </c>
      <c r="K83" s="67">
        <f t="shared" si="3"/>
        <v>59.9</v>
      </c>
      <c r="L83" s="5" t="s">
        <v>29</v>
      </c>
    </row>
    <row r="84" spans="3:12" ht="39.75" thickBot="1">
      <c r="C84" s="60">
        <v>48534</v>
      </c>
      <c r="D84" s="1">
        <v>45</v>
      </c>
      <c r="E84" s="1" t="s">
        <v>163</v>
      </c>
      <c r="F84" s="1" t="s">
        <v>43</v>
      </c>
      <c r="G84" s="1">
        <v>1</v>
      </c>
      <c r="H84" s="90">
        <v>1</v>
      </c>
      <c r="I84" s="21">
        <v>70</v>
      </c>
      <c r="J84" s="21">
        <v>70</v>
      </c>
      <c r="K84" s="67">
        <f t="shared" si="3"/>
        <v>70</v>
      </c>
      <c r="L84" s="5" t="s">
        <v>29</v>
      </c>
    </row>
    <row r="85" spans="3:12" ht="52.5" thickBot="1">
      <c r="C85" s="60">
        <v>26184</v>
      </c>
      <c r="D85" s="1">
        <v>53</v>
      </c>
      <c r="E85" s="1" t="s">
        <v>164</v>
      </c>
      <c r="F85" s="1" t="s">
        <v>43</v>
      </c>
      <c r="G85" s="1">
        <v>20</v>
      </c>
      <c r="H85" s="90">
        <v>20</v>
      </c>
      <c r="I85" s="21">
        <v>4.55</v>
      </c>
      <c r="J85" s="21">
        <v>91</v>
      </c>
      <c r="K85" s="67">
        <f t="shared" si="3"/>
        <v>91</v>
      </c>
      <c r="L85" s="5" t="s">
        <v>29</v>
      </c>
    </row>
    <row r="86" spans="3:12" ht="116.25" thickBot="1">
      <c r="C86" s="60">
        <v>26421</v>
      </c>
      <c r="D86" s="1">
        <v>57</v>
      </c>
      <c r="E86" s="1" t="s">
        <v>165</v>
      </c>
      <c r="F86" s="1" t="s">
        <v>43</v>
      </c>
      <c r="G86" s="1">
        <v>10</v>
      </c>
      <c r="H86" s="90">
        <v>10</v>
      </c>
      <c r="I86" s="21">
        <v>16.28</v>
      </c>
      <c r="J86" s="21">
        <v>162.8</v>
      </c>
      <c r="K86" s="67">
        <f t="shared" si="3"/>
        <v>162.8</v>
      </c>
      <c r="L86" s="5" t="s">
        <v>29</v>
      </c>
    </row>
    <row r="87" spans="3:12" ht="52.5" thickBot="1">
      <c r="C87" s="60">
        <v>17196</v>
      </c>
      <c r="D87" s="1">
        <v>69</v>
      </c>
      <c r="E87" s="1" t="s">
        <v>166</v>
      </c>
      <c r="F87" s="1" t="s">
        <v>43</v>
      </c>
      <c r="G87" s="1">
        <v>150</v>
      </c>
      <c r="H87" s="90">
        <v>150</v>
      </c>
      <c r="I87" s="21">
        <v>14.09</v>
      </c>
      <c r="J87" s="21">
        <v>2113.5</v>
      </c>
      <c r="K87" s="67">
        <f t="shared" si="3"/>
        <v>2113.5</v>
      </c>
      <c r="L87" s="5" t="s">
        <v>29</v>
      </c>
    </row>
    <row r="88" spans="3:12" ht="39.75" thickBot="1">
      <c r="C88" s="60">
        <v>26436</v>
      </c>
      <c r="D88" s="1">
        <v>70</v>
      </c>
      <c r="E88" s="1" t="s">
        <v>167</v>
      </c>
      <c r="F88" s="1" t="s">
        <v>94</v>
      </c>
      <c r="G88" s="1">
        <v>1</v>
      </c>
      <c r="H88" s="90">
        <v>1</v>
      </c>
      <c r="I88" s="21">
        <v>22.9</v>
      </c>
      <c r="J88" s="21">
        <v>22.9</v>
      </c>
      <c r="K88" s="67">
        <f t="shared" si="3"/>
        <v>22.9</v>
      </c>
      <c r="L88" s="5" t="s">
        <v>29</v>
      </c>
    </row>
    <row r="89" spans="3:12" ht="27" thickBot="1">
      <c r="C89" s="60">
        <v>27890</v>
      </c>
      <c r="D89" s="1">
        <v>177</v>
      </c>
      <c r="E89" s="1" t="s">
        <v>168</v>
      </c>
      <c r="F89" s="1" t="s">
        <v>43</v>
      </c>
      <c r="G89" s="1">
        <v>1000</v>
      </c>
      <c r="H89" s="90">
        <v>500</v>
      </c>
      <c r="I89" s="21">
        <v>3</v>
      </c>
      <c r="J89" s="21">
        <v>3000</v>
      </c>
      <c r="K89" s="67">
        <f t="shared" si="3"/>
        <v>1500</v>
      </c>
      <c r="L89" s="5" t="s">
        <v>29</v>
      </c>
    </row>
    <row r="90" spans="3:12" ht="27" thickBot="1">
      <c r="C90" s="60">
        <v>31569</v>
      </c>
      <c r="D90" s="1">
        <v>179</v>
      </c>
      <c r="E90" s="1" t="s">
        <v>169</v>
      </c>
      <c r="F90" s="1" t="s">
        <v>43</v>
      </c>
      <c r="G90" s="1">
        <v>2</v>
      </c>
      <c r="H90" s="90">
        <v>2</v>
      </c>
      <c r="I90" s="21">
        <v>6.88</v>
      </c>
      <c r="J90" s="21">
        <v>13.76</v>
      </c>
      <c r="K90" s="67">
        <f t="shared" si="3"/>
        <v>13.76</v>
      </c>
      <c r="L90" s="5" t="s">
        <v>29</v>
      </c>
    </row>
    <row r="91" spans="3:12" ht="90.75" thickBot="1">
      <c r="C91" s="60">
        <v>32472</v>
      </c>
      <c r="D91" s="1">
        <v>208</v>
      </c>
      <c r="E91" s="1" t="s">
        <v>170</v>
      </c>
      <c r="F91" s="1" t="s">
        <v>43</v>
      </c>
      <c r="G91" s="1">
        <v>2</v>
      </c>
      <c r="H91" s="90">
        <v>2</v>
      </c>
      <c r="I91" s="21">
        <v>25</v>
      </c>
      <c r="J91" s="21">
        <v>50</v>
      </c>
      <c r="K91" s="67">
        <f t="shared" si="3"/>
        <v>50</v>
      </c>
      <c r="L91" s="5" t="s">
        <v>29</v>
      </c>
    </row>
    <row r="92" spans="3:12" ht="90.75" thickBot="1">
      <c r="C92" s="60">
        <v>32474</v>
      </c>
      <c r="D92" s="1">
        <v>209</v>
      </c>
      <c r="E92" s="1" t="s">
        <v>171</v>
      </c>
      <c r="F92" s="1" t="s">
        <v>43</v>
      </c>
      <c r="G92" s="1">
        <v>10</v>
      </c>
      <c r="H92" s="90">
        <v>10</v>
      </c>
      <c r="I92" s="21">
        <v>25</v>
      </c>
      <c r="J92" s="21">
        <v>250</v>
      </c>
      <c r="K92" s="67">
        <f t="shared" si="3"/>
        <v>250</v>
      </c>
      <c r="L92" s="5" t="s">
        <v>29</v>
      </c>
    </row>
    <row r="93" spans="3:12" ht="27" thickBot="1">
      <c r="C93" s="60">
        <v>31656</v>
      </c>
      <c r="D93" s="1">
        <v>225</v>
      </c>
      <c r="E93" s="1" t="s">
        <v>172</v>
      </c>
      <c r="F93" s="1" t="s">
        <v>43</v>
      </c>
      <c r="G93" s="1">
        <v>1</v>
      </c>
      <c r="H93" s="90">
        <v>1</v>
      </c>
      <c r="I93" s="21">
        <v>11.84</v>
      </c>
      <c r="J93" s="21">
        <v>11.84</v>
      </c>
      <c r="K93" s="67">
        <f t="shared" si="3"/>
        <v>11.84</v>
      </c>
      <c r="L93" s="5" t="s">
        <v>29</v>
      </c>
    </row>
    <row r="94" spans="3:12" ht="103.5" thickBot="1">
      <c r="C94" s="60">
        <v>48538</v>
      </c>
      <c r="D94" s="1">
        <v>241</v>
      </c>
      <c r="E94" s="1" t="s">
        <v>173</v>
      </c>
      <c r="F94" s="1" t="s">
        <v>43</v>
      </c>
      <c r="G94" s="1">
        <v>3</v>
      </c>
      <c r="H94" s="90">
        <v>3</v>
      </c>
      <c r="I94" s="21">
        <v>3.99</v>
      </c>
      <c r="J94" s="21">
        <v>11.97</v>
      </c>
      <c r="K94" s="67">
        <f t="shared" si="3"/>
        <v>11.97</v>
      </c>
      <c r="L94" s="5" t="s">
        <v>29</v>
      </c>
    </row>
    <row r="95" spans="3:12" ht="116.25" thickBot="1">
      <c r="C95" s="6">
        <v>27915</v>
      </c>
      <c r="D95" s="7">
        <v>254</v>
      </c>
      <c r="E95" s="7" t="s">
        <v>174</v>
      </c>
      <c r="F95" s="7" t="s">
        <v>43</v>
      </c>
      <c r="G95" s="7">
        <v>3</v>
      </c>
      <c r="H95" s="91">
        <v>3</v>
      </c>
      <c r="I95" s="23">
        <v>6</v>
      </c>
      <c r="J95" s="23">
        <v>18</v>
      </c>
      <c r="K95" s="67">
        <f t="shared" si="3"/>
        <v>18</v>
      </c>
      <c r="L95" s="8" t="s">
        <v>29</v>
      </c>
    </row>
    <row r="96" spans="9:12" ht="51.75" thickBot="1">
      <c r="I96" s="9" t="s">
        <v>19</v>
      </c>
      <c r="J96" s="10">
        <f>SUM(J81:J95)</f>
        <v>6654.870000000001</v>
      </c>
      <c r="K96" s="10">
        <f>SUM(K81:K95)</f>
        <v>4857.14</v>
      </c>
      <c r="L96" s="11" t="s">
        <v>20</v>
      </c>
    </row>
    <row r="97" spans="1:12" ht="27" thickBot="1">
      <c r="A97" s="47" t="s">
        <v>15</v>
      </c>
      <c r="B97" s="47" t="s">
        <v>16</v>
      </c>
      <c r="C97" s="3" t="s">
        <v>0</v>
      </c>
      <c r="D97" s="3" t="s">
        <v>1</v>
      </c>
      <c r="E97" s="3" t="s">
        <v>2</v>
      </c>
      <c r="F97" s="3" t="s">
        <v>3</v>
      </c>
      <c r="G97" s="3" t="s">
        <v>4</v>
      </c>
      <c r="H97" s="89" t="s">
        <v>5</v>
      </c>
      <c r="I97" s="20" t="s">
        <v>6</v>
      </c>
      <c r="J97" s="20" t="s">
        <v>7</v>
      </c>
      <c r="K97" s="20" t="s">
        <v>8</v>
      </c>
      <c r="L97" s="4" t="s">
        <v>9</v>
      </c>
    </row>
    <row r="98" spans="1:12" ht="27.75" thickBot="1" thickTop="1">
      <c r="A98" s="46" t="s">
        <v>36</v>
      </c>
      <c r="B98" s="46" t="s">
        <v>35</v>
      </c>
      <c r="C98" s="14">
        <v>48285</v>
      </c>
      <c r="D98" s="14">
        <v>160</v>
      </c>
      <c r="E98" s="14" t="s">
        <v>32</v>
      </c>
      <c r="F98" s="14" t="s">
        <v>33</v>
      </c>
      <c r="G98" s="14">
        <v>20</v>
      </c>
      <c r="H98" s="94">
        <v>20</v>
      </c>
      <c r="I98" s="26">
        <v>13</v>
      </c>
      <c r="J98" s="26">
        <v>260</v>
      </c>
      <c r="K98" s="27">
        <f>I98*H98</f>
        <v>260</v>
      </c>
      <c r="L98" s="15" t="s">
        <v>34</v>
      </c>
    </row>
    <row r="99" spans="9:12" ht="51.75" thickBot="1">
      <c r="I99" s="9" t="s">
        <v>19</v>
      </c>
      <c r="J99" s="10">
        <f>J98</f>
        <v>260</v>
      </c>
      <c r="K99" s="10">
        <f>K98</f>
        <v>260</v>
      </c>
      <c r="L99" s="11" t="s">
        <v>20</v>
      </c>
    </row>
    <row r="100" spans="1:12" ht="27" thickBot="1">
      <c r="A100" s="50" t="s">
        <v>15</v>
      </c>
      <c r="B100" s="50" t="s">
        <v>16</v>
      </c>
      <c r="C100" s="3" t="s">
        <v>0</v>
      </c>
      <c r="D100" s="3" t="s">
        <v>1</v>
      </c>
      <c r="E100" s="3" t="s">
        <v>2</v>
      </c>
      <c r="F100" s="3" t="s">
        <v>3</v>
      </c>
      <c r="G100" s="3" t="s">
        <v>4</v>
      </c>
      <c r="H100" s="89" t="s">
        <v>5</v>
      </c>
      <c r="I100" s="20" t="s">
        <v>6</v>
      </c>
      <c r="J100" s="20" t="s">
        <v>7</v>
      </c>
      <c r="K100" s="20" t="s">
        <v>8</v>
      </c>
      <c r="L100" s="4" t="s">
        <v>9</v>
      </c>
    </row>
    <row r="101" spans="1:12" ht="27.75" thickBot="1" thickTop="1">
      <c r="A101" s="51" t="s">
        <v>46</v>
      </c>
      <c r="B101" s="51" t="s">
        <v>47</v>
      </c>
      <c r="C101" s="12">
        <v>47951</v>
      </c>
      <c r="D101" s="12">
        <v>1</v>
      </c>
      <c r="E101" s="12" t="s">
        <v>37</v>
      </c>
      <c r="F101" s="12" t="s">
        <v>38</v>
      </c>
      <c r="G101" s="12">
        <v>20</v>
      </c>
      <c r="H101" s="93">
        <v>20</v>
      </c>
      <c r="I101" s="24">
        <v>26.89</v>
      </c>
      <c r="J101" s="24">
        <v>537.8</v>
      </c>
      <c r="K101" s="25">
        <f>I101*H101</f>
        <v>537.8</v>
      </c>
      <c r="L101" s="13" t="s">
        <v>39</v>
      </c>
    </row>
    <row r="102" spans="1:12" ht="27" thickBot="1">
      <c r="A102" s="16"/>
      <c r="B102" s="16"/>
      <c r="C102" s="1">
        <v>44504</v>
      </c>
      <c r="D102" s="1">
        <v>4</v>
      </c>
      <c r="E102" s="1" t="s">
        <v>40</v>
      </c>
      <c r="F102" s="1" t="s">
        <v>22</v>
      </c>
      <c r="G102" s="1">
        <v>20</v>
      </c>
      <c r="H102" s="90">
        <v>20</v>
      </c>
      <c r="I102" s="21">
        <v>19.39</v>
      </c>
      <c r="J102" s="21">
        <v>387.8</v>
      </c>
      <c r="K102" s="25">
        <f>I102*H102</f>
        <v>387.8</v>
      </c>
      <c r="L102" s="5" t="s">
        <v>41</v>
      </c>
    </row>
    <row r="103" spans="1:12" ht="39.75" thickBot="1">
      <c r="A103" s="16"/>
      <c r="B103" s="16"/>
      <c r="C103" s="1">
        <v>42965</v>
      </c>
      <c r="D103" s="1">
        <v>10</v>
      </c>
      <c r="E103" s="1" t="s">
        <v>42</v>
      </c>
      <c r="F103" s="1" t="s">
        <v>43</v>
      </c>
      <c r="G103" s="1">
        <v>2</v>
      </c>
      <c r="H103" s="90">
        <v>2</v>
      </c>
      <c r="I103" s="21">
        <v>89</v>
      </c>
      <c r="J103" s="21">
        <v>178</v>
      </c>
      <c r="K103" s="25">
        <f>I103*H103</f>
        <v>178</v>
      </c>
      <c r="L103" s="5" t="s">
        <v>41</v>
      </c>
    </row>
    <row r="104" spans="1:12" ht="39.75" thickBot="1">
      <c r="A104" s="16"/>
      <c r="B104" s="16"/>
      <c r="C104" s="1">
        <v>33090</v>
      </c>
      <c r="D104" s="1">
        <v>11</v>
      </c>
      <c r="E104" s="1" t="s">
        <v>44</v>
      </c>
      <c r="F104" s="1" t="s">
        <v>43</v>
      </c>
      <c r="G104" s="1">
        <v>2</v>
      </c>
      <c r="H104" s="90">
        <v>2</v>
      </c>
      <c r="I104" s="21">
        <v>89.99</v>
      </c>
      <c r="J104" s="21">
        <v>179.98</v>
      </c>
      <c r="K104" s="25">
        <f>I104*H104</f>
        <v>179.98</v>
      </c>
      <c r="L104" s="5" t="s">
        <v>41</v>
      </c>
    </row>
    <row r="105" spans="1:12" ht="39.75" thickBot="1">
      <c r="A105" s="16"/>
      <c r="B105" s="16"/>
      <c r="C105" s="7">
        <v>33089</v>
      </c>
      <c r="D105" s="7">
        <v>12</v>
      </c>
      <c r="E105" s="7" t="s">
        <v>45</v>
      </c>
      <c r="F105" s="7" t="s">
        <v>43</v>
      </c>
      <c r="G105" s="7">
        <v>2</v>
      </c>
      <c r="H105" s="91">
        <v>2</v>
      </c>
      <c r="I105" s="23">
        <v>79</v>
      </c>
      <c r="J105" s="23">
        <v>158</v>
      </c>
      <c r="K105" s="25">
        <f>I105*H105</f>
        <v>158</v>
      </c>
      <c r="L105" s="8" t="s">
        <v>41</v>
      </c>
    </row>
    <row r="106" spans="9:12" ht="51.75" thickBot="1">
      <c r="I106" s="9" t="s">
        <v>19</v>
      </c>
      <c r="J106" s="10">
        <f>SUM(J101:J105)</f>
        <v>1441.58</v>
      </c>
      <c r="K106" s="10">
        <f>SUM(K101:K105)</f>
        <v>1441.58</v>
      </c>
      <c r="L106" s="11" t="s">
        <v>20</v>
      </c>
    </row>
    <row r="107" spans="1:12" ht="27" thickBot="1">
      <c r="A107" s="50" t="s">
        <v>15</v>
      </c>
      <c r="B107" s="50" t="s">
        <v>16</v>
      </c>
      <c r="C107" s="3" t="s">
        <v>0</v>
      </c>
      <c r="D107" s="3" t="s">
        <v>1</v>
      </c>
      <c r="E107" s="3" t="s">
        <v>2</v>
      </c>
      <c r="F107" s="3" t="s">
        <v>3</v>
      </c>
      <c r="G107" s="3" t="s">
        <v>4</v>
      </c>
      <c r="H107" s="89" t="s">
        <v>5</v>
      </c>
      <c r="I107" s="20" t="s">
        <v>6</v>
      </c>
      <c r="J107" s="20" t="s">
        <v>7</v>
      </c>
      <c r="K107" s="20" t="s">
        <v>8</v>
      </c>
      <c r="L107" s="4" t="s">
        <v>9</v>
      </c>
    </row>
    <row r="108" spans="1:12" ht="78.75" thickBot="1" thickTop="1">
      <c r="A108" s="51" t="s">
        <v>46</v>
      </c>
      <c r="B108" s="51" t="s">
        <v>49</v>
      </c>
      <c r="C108" s="14">
        <v>44499</v>
      </c>
      <c r="D108" s="14">
        <v>9</v>
      </c>
      <c r="E108" s="14" t="s">
        <v>48</v>
      </c>
      <c r="F108" s="14" t="s">
        <v>43</v>
      </c>
      <c r="G108" s="14">
        <v>5</v>
      </c>
      <c r="H108" s="94">
        <v>5</v>
      </c>
      <c r="I108" s="26">
        <v>179.9</v>
      </c>
      <c r="J108" s="26">
        <v>899.5</v>
      </c>
      <c r="K108" s="27">
        <f>I108*H108</f>
        <v>899.5</v>
      </c>
      <c r="L108" s="15" t="s">
        <v>41</v>
      </c>
    </row>
    <row r="109" spans="9:12" ht="51.75" thickBot="1">
      <c r="I109" s="9" t="s">
        <v>19</v>
      </c>
      <c r="J109" s="10">
        <f>J108</f>
        <v>899.5</v>
      </c>
      <c r="K109" s="10">
        <f>K108</f>
        <v>899.5</v>
      </c>
      <c r="L109" s="11" t="s">
        <v>20</v>
      </c>
    </row>
    <row r="110" spans="1:12" ht="27" thickBot="1">
      <c r="A110" s="50" t="s">
        <v>15</v>
      </c>
      <c r="B110" s="50" t="s">
        <v>16</v>
      </c>
      <c r="C110" s="3" t="s">
        <v>0</v>
      </c>
      <c r="D110" s="3" t="s">
        <v>1</v>
      </c>
      <c r="E110" s="3" t="s">
        <v>2</v>
      </c>
      <c r="F110" s="3" t="s">
        <v>3</v>
      </c>
      <c r="G110" s="3" t="s">
        <v>4</v>
      </c>
      <c r="H110" s="89" t="s">
        <v>5</v>
      </c>
      <c r="I110" s="20" t="s">
        <v>6</v>
      </c>
      <c r="J110" s="20" t="s">
        <v>7</v>
      </c>
      <c r="K110" s="20" t="s">
        <v>8</v>
      </c>
      <c r="L110" s="4" t="s">
        <v>9</v>
      </c>
    </row>
    <row r="111" spans="1:12" ht="27.75" thickBot="1" thickTop="1">
      <c r="A111" s="51" t="s">
        <v>46</v>
      </c>
      <c r="B111" s="51" t="s">
        <v>52</v>
      </c>
      <c r="C111" s="12">
        <v>44509</v>
      </c>
      <c r="D111" s="12">
        <v>6</v>
      </c>
      <c r="E111" s="12" t="s">
        <v>50</v>
      </c>
      <c r="F111" s="12" t="s">
        <v>43</v>
      </c>
      <c r="G111" s="12">
        <v>5</v>
      </c>
      <c r="H111" s="93">
        <v>5</v>
      </c>
      <c r="I111" s="24">
        <v>28</v>
      </c>
      <c r="J111" s="24">
        <v>140</v>
      </c>
      <c r="K111" s="25">
        <f>I111*H111</f>
        <v>140</v>
      </c>
      <c r="L111" s="13" t="s">
        <v>41</v>
      </c>
    </row>
    <row r="112" spans="3:12" ht="27" thickBot="1">
      <c r="C112" s="6">
        <v>44511</v>
      </c>
      <c r="D112" s="7">
        <v>7</v>
      </c>
      <c r="E112" s="7" t="s">
        <v>51</v>
      </c>
      <c r="F112" s="7" t="s">
        <v>43</v>
      </c>
      <c r="G112" s="7">
        <v>5</v>
      </c>
      <c r="H112" s="91">
        <v>5</v>
      </c>
      <c r="I112" s="23">
        <v>30</v>
      </c>
      <c r="J112" s="23">
        <v>150</v>
      </c>
      <c r="K112" s="25">
        <f>I112*H112</f>
        <v>150</v>
      </c>
      <c r="L112" s="8" t="s">
        <v>41</v>
      </c>
    </row>
    <row r="113" spans="9:12" ht="51.75" thickBot="1">
      <c r="I113" s="9" t="s">
        <v>19</v>
      </c>
      <c r="J113" s="10">
        <f>SUM(J111:J112)</f>
        <v>290</v>
      </c>
      <c r="K113" s="10">
        <f>SUM(K111:K112)</f>
        <v>290</v>
      </c>
      <c r="L113" s="11" t="s">
        <v>20</v>
      </c>
    </row>
    <row r="114" spans="1:12" ht="27" thickBot="1">
      <c r="A114" s="50" t="s">
        <v>15</v>
      </c>
      <c r="B114" s="50" t="s">
        <v>16</v>
      </c>
      <c r="C114" s="3" t="s">
        <v>0</v>
      </c>
      <c r="D114" s="3" t="s">
        <v>1</v>
      </c>
      <c r="E114" s="3" t="s">
        <v>2</v>
      </c>
      <c r="F114" s="3" t="s">
        <v>3</v>
      </c>
      <c r="G114" s="3" t="s">
        <v>4</v>
      </c>
      <c r="H114" s="89" t="s">
        <v>5</v>
      </c>
      <c r="I114" s="20" t="s">
        <v>6</v>
      </c>
      <c r="J114" s="20" t="s">
        <v>7</v>
      </c>
      <c r="K114" s="20" t="s">
        <v>8</v>
      </c>
      <c r="L114" s="4" t="s">
        <v>9</v>
      </c>
    </row>
    <row r="115" spans="1:12" ht="27.75" thickBot="1" thickTop="1">
      <c r="A115" s="51" t="s">
        <v>46</v>
      </c>
      <c r="B115" s="51" t="s">
        <v>55</v>
      </c>
      <c r="C115" s="12">
        <v>44498</v>
      </c>
      <c r="D115" s="12">
        <v>2</v>
      </c>
      <c r="E115" s="12" t="s">
        <v>53</v>
      </c>
      <c r="F115" s="12" t="s">
        <v>43</v>
      </c>
      <c r="G115" s="12">
        <v>20</v>
      </c>
      <c r="H115" s="93">
        <v>20</v>
      </c>
      <c r="I115" s="24">
        <v>100</v>
      </c>
      <c r="J115" s="24">
        <v>2000</v>
      </c>
      <c r="K115" s="25">
        <f>I115*H115</f>
        <v>2000</v>
      </c>
      <c r="L115" s="13" t="s">
        <v>41</v>
      </c>
    </row>
    <row r="116" spans="1:12" ht="27" thickBot="1">
      <c r="A116" s="16"/>
      <c r="B116" s="16"/>
      <c r="C116" s="7">
        <v>44497</v>
      </c>
      <c r="D116" s="7">
        <v>8</v>
      </c>
      <c r="E116" s="7" t="s">
        <v>54</v>
      </c>
      <c r="F116" s="7" t="s">
        <v>43</v>
      </c>
      <c r="G116" s="7">
        <v>5</v>
      </c>
      <c r="H116" s="91">
        <v>3</v>
      </c>
      <c r="I116" s="23">
        <v>349</v>
      </c>
      <c r="J116" s="23">
        <v>1745</v>
      </c>
      <c r="K116" s="25">
        <f>I116*H116</f>
        <v>1047</v>
      </c>
      <c r="L116" s="8" t="s">
        <v>41</v>
      </c>
    </row>
    <row r="117" spans="9:12" ht="51.75" thickBot="1">
      <c r="I117" s="9" t="s">
        <v>19</v>
      </c>
      <c r="J117" s="10">
        <f>SUM(J115:J116)</f>
        <v>3745</v>
      </c>
      <c r="K117" s="10">
        <f>SUM(K115:K116)</f>
        <v>3047</v>
      </c>
      <c r="L117" s="11" t="s">
        <v>20</v>
      </c>
    </row>
    <row r="118" spans="1:12" ht="27" thickBot="1">
      <c r="A118" s="50" t="s">
        <v>15</v>
      </c>
      <c r="B118" s="50" t="s">
        <v>16</v>
      </c>
      <c r="C118" s="3" t="s">
        <v>0</v>
      </c>
      <c r="D118" s="3" t="s">
        <v>1</v>
      </c>
      <c r="E118" s="3" t="s">
        <v>2</v>
      </c>
      <c r="F118" s="3" t="s">
        <v>3</v>
      </c>
      <c r="G118" s="3" t="s">
        <v>4</v>
      </c>
      <c r="H118" s="89" t="s">
        <v>5</v>
      </c>
      <c r="I118" s="20" t="s">
        <v>6</v>
      </c>
      <c r="J118" s="20" t="s">
        <v>7</v>
      </c>
      <c r="K118" s="20" t="s">
        <v>8</v>
      </c>
      <c r="L118" s="4" t="s">
        <v>9</v>
      </c>
    </row>
    <row r="119" spans="1:12" ht="27.75" thickBot="1" thickTop="1">
      <c r="A119" s="51" t="s">
        <v>46</v>
      </c>
      <c r="B119" s="51" t="s">
        <v>57</v>
      </c>
      <c r="C119" s="14">
        <v>44505</v>
      </c>
      <c r="D119" s="14">
        <v>5</v>
      </c>
      <c r="E119" s="14" t="s">
        <v>56</v>
      </c>
      <c r="F119" s="14" t="s">
        <v>22</v>
      </c>
      <c r="G119" s="14">
        <v>20</v>
      </c>
      <c r="H119" s="94">
        <v>20</v>
      </c>
      <c r="I119" s="26">
        <v>18.28</v>
      </c>
      <c r="J119" s="26">
        <v>365.6</v>
      </c>
      <c r="K119" s="27">
        <f>I119*H119</f>
        <v>365.6</v>
      </c>
      <c r="L119" s="15" t="s">
        <v>41</v>
      </c>
    </row>
    <row r="120" spans="9:12" ht="51.75" thickBot="1">
      <c r="I120" s="9" t="s">
        <v>19</v>
      </c>
      <c r="J120" s="10">
        <f>J119</f>
        <v>365.6</v>
      </c>
      <c r="K120" s="10">
        <f>K119</f>
        <v>365.6</v>
      </c>
      <c r="L120" s="11" t="s">
        <v>20</v>
      </c>
    </row>
    <row r="121" spans="1:12" ht="27" thickBot="1">
      <c r="A121" s="48" t="s">
        <v>15</v>
      </c>
      <c r="B121" s="48" t="s">
        <v>16</v>
      </c>
      <c r="C121" s="3" t="s">
        <v>0</v>
      </c>
      <c r="D121" s="3" t="s">
        <v>1</v>
      </c>
      <c r="E121" s="3" t="s">
        <v>2</v>
      </c>
      <c r="F121" s="3" t="s">
        <v>3</v>
      </c>
      <c r="G121" s="3" t="s">
        <v>4</v>
      </c>
      <c r="H121" s="89" t="s">
        <v>5</v>
      </c>
      <c r="I121" s="20" t="s">
        <v>6</v>
      </c>
      <c r="J121" s="20" t="s">
        <v>7</v>
      </c>
      <c r="K121" s="20" t="s">
        <v>8</v>
      </c>
      <c r="L121" s="4" t="s">
        <v>9</v>
      </c>
    </row>
    <row r="122" spans="1:12" ht="27.75" thickBot="1" thickTop="1">
      <c r="A122" s="49" t="s">
        <v>60</v>
      </c>
      <c r="B122" s="49" t="s">
        <v>61</v>
      </c>
      <c r="C122" s="14">
        <v>44493</v>
      </c>
      <c r="D122" s="14">
        <v>6</v>
      </c>
      <c r="E122" s="14" t="s">
        <v>58</v>
      </c>
      <c r="F122" s="14" t="s">
        <v>43</v>
      </c>
      <c r="G122" s="14">
        <v>2</v>
      </c>
      <c r="H122" s="94">
        <v>0</v>
      </c>
      <c r="I122" s="26">
        <v>97.98</v>
      </c>
      <c r="J122" s="26">
        <v>195.96</v>
      </c>
      <c r="K122" s="27">
        <f>I122*H122</f>
        <v>0</v>
      </c>
      <c r="L122" s="15" t="s">
        <v>59</v>
      </c>
    </row>
    <row r="123" spans="9:12" ht="51.75" thickBot="1">
      <c r="I123" s="9" t="s">
        <v>19</v>
      </c>
      <c r="J123" s="10">
        <f>J122</f>
        <v>195.96</v>
      </c>
      <c r="K123" s="10">
        <f>K122</f>
        <v>0</v>
      </c>
      <c r="L123" s="11" t="s">
        <v>20</v>
      </c>
    </row>
    <row r="124" spans="1:12" ht="27" thickBot="1">
      <c r="A124" s="48" t="s">
        <v>15</v>
      </c>
      <c r="B124" s="48" t="s">
        <v>16</v>
      </c>
      <c r="C124" s="3" t="s">
        <v>0</v>
      </c>
      <c r="D124" s="3" t="s">
        <v>1</v>
      </c>
      <c r="E124" s="3" t="s">
        <v>2</v>
      </c>
      <c r="F124" s="3" t="s">
        <v>3</v>
      </c>
      <c r="G124" s="3" t="s">
        <v>4</v>
      </c>
      <c r="H124" s="89" t="s">
        <v>5</v>
      </c>
      <c r="I124" s="20" t="s">
        <v>6</v>
      </c>
      <c r="J124" s="20" t="s">
        <v>7</v>
      </c>
      <c r="K124" s="20" t="s">
        <v>8</v>
      </c>
      <c r="L124" s="4" t="s">
        <v>9</v>
      </c>
    </row>
    <row r="125" spans="1:12" ht="27.75" thickBot="1" thickTop="1">
      <c r="A125" s="49" t="s">
        <v>60</v>
      </c>
      <c r="B125" s="49" t="s">
        <v>65</v>
      </c>
      <c r="C125" s="12">
        <v>26397</v>
      </c>
      <c r="D125" s="12">
        <v>8</v>
      </c>
      <c r="E125" s="12" t="s">
        <v>62</v>
      </c>
      <c r="F125" s="12" t="s">
        <v>43</v>
      </c>
      <c r="G125" s="12">
        <v>130</v>
      </c>
      <c r="H125" s="93">
        <v>100</v>
      </c>
      <c r="I125" s="24">
        <v>0.74</v>
      </c>
      <c r="J125" s="24">
        <v>96.2</v>
      </c>
      <c r="K125" s="25">
        <f>I125*H125</f>
        <v>74</v>
      </c>
      <c r="L125" s="13" t="s">
        <v>59</v>
      </c>
    </row>
    <row r="126" spans="1:12" ht="27" thickBot="1">
      <c r="A126" s="16"/>
      <c r="B126" s="16"/>
      <c r="C126" s="1">
        <v>14460</v>
      </c>
      <c r="D126" s="1">
        <v>33</v>
      </c>
      <c r="E126" s="1" t="s">
        <v>63</v>
      </c>
      <c r="F126" s="1" t="s">
        <v>11</v>
      </c>
      <c r="G126" s="1">
        <v>62</v>
      </c>
      <c r="H126" s="90">
        <v>62</v>
      </c>
      <c r="I126" s="21">
        <v>22</v>
      </c>
      <c r="J126" s="21">
        <v>1364</v>
      </c>
      <c r="K126" s="25">
        <f>I126*H126</f>
        <v>1364</v>
      </c>
      <c r="L126" s="5" t="s">
        <v>59</v>
      </c>
    </row>
    <row r="127" spans="1:12" ht="39.75" thickBot="1">
      <c r="A127" s="16"/>
      <c r="B127" s="16"/>
      <c r="C127" s="7">
        <v>18738</v>
      </c>
      <c r="D127" s="7">
        <v>38</v>
      </c>
      <c r="E127" s="7" t="s">
        <v>64</v>
      </c>
      <c r="F127" s="7" t="s">
        <v>43</v>
      </c>
      <c r="G127" s="7">
        <v>4</v>
      </c>
      <c r="H127" s="91">
        <v>0</v>
      </c>
      <c r="I127" s="23">
        <v>8.59</v>
      </c>
      <c r="J127" s="23">
        <v>34.36</v>
      </c>
      <c r="K127" s="25">
        <f>I127*H127</f>
        <v>0</v>
      </c>
      <c r="L127" s="8" t="s">
        <v>59</v>
      </c>
    </row>
    <row r="128" spans="9:12" ht="51.75" thickBot="1">
      <c r="I128" s="9" t="s">
        <v>19</v>
      </c>
      <c r="J128" s="10">
        <f>SUM(J125:J127)</f>
        <v>1494.56</v>
      </c>
      <c r="K128" s="10">
        <f>SUM(K125:K127)</f>
        <v>1438</v>
      </c>
      <c r="L128" s="11" t="s">
        <v>20</v>
      </c>
    </row>
    <row r="129" spans="1:12" ht="27" thickBot="1">
      <c r="A129" s="54" t="s">
        <v>15</v>
      </c>
      <c r="B129" s="54" t="s">
        <v>16</v>
      </c>
      <c r="C129" s="3" t="s">
        <v>0</v>
      </c>
      <c r="D129" s="3" t="s">
        <v>1</v>
      </c>
      <c r="E129" s="3" t="s">
        <v>2</v>
      </c>
      <c r="F129" s="3" t="s">
        <v>3</v>
      </c>
      <c r="G129" s="3" t="s">
        <v>4</v>
      </c>
      <c r="H129" s="89" t="s">
        <v>5</v>
      </c>
      <c r="I129" s="20" t="s">
        <v>6</v>
      </c>
      <c r="J129" s="20" t="s">
        <v>7</v>
      </c>
      <c r="K129" s="20" t="s">
        <v>8</v>
      </c>
      <c r="L129" s="4" t="s">
        <v>9</v>
      </c>
    </row>
    <row r="130" spans="1:12" ht="104.25" thickBot="1" thickTop="1">
      <c r="A130" s="55" t="s">
        <v>69</v>
      </c>
      <c r="B130" s="55" t="s">
        <v>70</v>
      </c>
      <c r="C130" s="14">
        <v>43542</v>
      </c>
      <c r="D130" s="14">
        <v>51</v>
      </c>
      <c r="E130" s="14" t="s">
        <v>66</v>
      </c>
      <c r="F130" s="14" t="s">
        <v>67</v>
      </c>
      <c r="G130" s="14">
        <v>4</v>
      </c>
      <c r="H130" s="94">
        <v>4</v>
      </c>
      <c r="I130" s="26">
        <v>21.45</v>
      </c>
      <c r="J130" s="26">
        <v>85.8</v>
      </c>
      <c r="K130" s="27">
        <f>I130*H130</f>
        <v>85.8</v>
      </c>
      <c r="L130" s="15" t="s">
        <v>68</v>
      </c>
    </row>
    <row r="131" spans="9:12" ht="51.75" thickBot="1">
      <c r="I131" s="9" t="s">
        <v>19</v>
      </c>
      <c r="J131" s="10">
        <f>J130</f>
        <v>85.8</v>
      </c>
      <c r="K131" s="10">
        <f>K130</f>
        <v>85.8</v>
      </c>
      <c r="L131" s="11" t="s">
        <v>20</v>
      </c>
    </row>
    <row r="132" spans="1:12" ht="27" thickBot="1">
      <c r="A132" s="54" t="s">
        <v>15</v>
      </c>
      <c r="B132" s="54" t="s">
        <v>16</v>
      </c>
      <c r="C132" s="2" t="s">
        <v>0</v>
      </c>
      <c r="D132" s="3" t="s">
        <v>1</v>
      </c>
      <c r="E132" s="3" t="s">
        <v>2</v>
      </c>
      <c r="F132" s="3" t="s">
        <v>3</v>
      </c>
      <c r="G132" s="3" t="s">
        <v>4</v>
      </c>
      <c r="H132" s="89" t="s">
        <v>5</v>
      </c>
      <c r="I132" s="20" t="s">
        <v>6</v>
      </c>
      <c r="J132" s="20" t="s">
        <v>7</v>
      </c>
      <c r="K132" s="20" t="s">
        <v>8</v>
      </c>
      <c r="L132" s="4" t="s">
        <v>9</v>
      </c>
    </row>
    <row r="133" spans="1:12" ht="142.5" thickBot="1" thickTop="1">
      <c r="A133" s="55" t="s">
        <v>69</v>
      </c>
      <c r="B133" s="55" t="s">
        <v>87</v>
      </c>
      <c r="C133" s="6">
        <v>4419</v>
      </c>
      <c r="D133" s="7">
        <v>36</v>
      </c>
      <c r="E133" s="7" t="s">
        <v>85</v>
      </c>
      <c r="F133" s="7" t="s">
        <v>43</v>
      </c>
      <c r="G133" s="7">
        <v>20</v>
      </c>
      <c r="H133" s="91">
        <v>20</v>
      </c>
      <c r="I133" s="23">
        <v>16</v>
      </c>
      <c r="J133" s="23">
        <v>320</v>
      </c>
      <c r="K133" s="56">
        <f>I133*H133</f>
        <v>320</v>
      </c>
      <c r="L133" s="8" t="s">
        <v>86</v>
      </c>
    </row>
    <row r="134" spans="9:12" ht="51.75" thickBot="1">
      <c r="I134" s="9" t="s">
        <v>19</v>
      </c>
      <c r="J134" s="10">
        <f>J133</f>
        <v>320</v>
      </c>
      <c r="K134" s="10">
        <f>K133</f>
        <v>320</v>
      </c>
      <c r="L134" s="11" t="s">
        <v>20</v>
      </c>
    </row>
    <row r="135" spans="1:12" ht="27" thickBot="1">
      <c r="A135" s="54" t="s">
        <v>15</v>
      </c>
      <c r="B135" s="54" t="s">
        <v>16</v>
      </c>
      <c r="C135" s="2" t="s">
        <v>0</v>
      </c>
      <c r="D135" s="3" t="s">
        <v>1</v>
      </c>
      <c r="E135" s="3" t="s">
        <v>2</v>
      </c>
      <c r="F135" s="3" t="s">
        <v>3</v>
      </c>
      <c r="G135" s="3" t="s">
        <v>4</v>
      </c>
      <c r="H135" s="89" t="s">
        <v>5</v>
      </c>
      <c r="I135" s="20" t="s">
        <v>6</v>
      </c>
      <c r="J135" s="20" t="s">
        <v>7</v>
      </c>
      <c r="K135" s="20" t="s">
        <v>8</v>
      </c>
      <c r="L135" s="4" t="s">
        <v>9</v>
      </c>
    </row>
    <row r="136" spans="1:12" ht="78.75" thickBot="1" thickTop="1">
      <c r="A136" s="55" t="s">
        <v>69</v>
      </c>
      <c r="B136" s="55" t="s">
        <v>89</v>
      </c>
      <c r="C136" s="6">
        <v>23817</v>
      </c>
      <c r="D136" s="7">
        <v>34</v>
      </c>
      <c r="E136" s="7" t="s">
        <v>88</v>
      </c>
      <c r="F136" s="7" t="s">
        <v>43</v>
      </c>
      <c r="G136" s="7">
        <v>1</v>
      </c>
      <c r="H136" s="91">
        <v>1</v>
      </c>
      <c r="I136" s="23">
        <v>8</v>
      </c>
      <c r="J136" s="23">
        <v>8</v>
      </c>
      <c r="K136" s="56">
        <f>I136*H136</f>
        <v>8</v>
      </c>
      <c r="L136" s="8" t="s">
        <v>86</v>
      </c>
    </row>
    <row r="137" spans="9:12" ht="51.75" thickBot="1">
      <c r="I137" s="9" t="s">
        <v>19</v>
      </c>
      <c r="J137" s="10">
        <f>J136</f>
        <v>8</v>
      </c>
      <c r="K137" s="10">
        <f>K136</f>
        <v>8</v>
      </c>
      <c r="L137" s="11" t="s">
        <v>20</v>
      </c>
    </row>
    <row r="138" spans="1:12" ht="27" thickBot="1">
      <c r="A138" s="54" t="s">
        <v>15</v>
      </c>
      <c r="B138" s="54" t="s">
        <v>16</v>
      </c>
      <c r="C138" s="2" t="s">
        <v>0</v>
      </c>
      <c r="D138" s="3" t="s">
        <v>1</v>
      </c>
      <c r="E138" s="3" t="s">
        <v>2</v>
      </c>
      <c r="F138" s="3" t="s">
        <v>3</v>
      </c>
      <c r="G138" s="3" t="s">
        <v>4</v>
      </c>
      <c r="H138" s="89" t="s">
        <v>5</v>
      </c>
      <c r="I138" s="20" t="s">
        <v>6</v>
      </c>
      <c r="J138" s="20" t="s">
        <v>7</v>
      </c>
      <c r="K138" s="20" t="s">
        <v>8</v>
      </c>
      <c r="L138" s="4" t="s">
        <v>9</v>
      </c>
    </row>
    <row r="139" spans="1:12" ht="78.75" thickBot="1" thickTop="1">
      <c r="A139" s="55" t="s">
        <v>69</v>
      </c>
      <c r="B139" s="55" t="s">
        <v>91</v>
      </c>
      <c r="C139" s="6">
        <v>47822</v>
      </c>
      <c r="D139" s="7">
        <v>14</v>
      </c>
      <c r="E139" s="7" t="s">
        <v>90</v>
      </c>
      <c r="F139" s="7" t="s">
        <v>43</v>
      </c>
      <c r="G139" s="7">
        <v>12</v>
      </c>
      <c r="H139" s="91">
        <v>12</v>
      </c>
      <c r="I139" s="23">
        <v>16</v>
      </c>
      <c r="J139" s="23">
        <v>192</v>
      </c>
      <c r="K139" s="56">
        <f>I139*H139</f>
        <v>192</v>
      </c>
      <c r="L139" s="8" t="s">
        <v>68</v>
      </c>
    </row>
    <row r="140" spans="9:12" ht="51.75" thickBot="1">
      <c r="I140" s="9" t="s">
        <v>19</v>
      </c>
      <c r="J140" s="10">
        <f>J139</f>
        <v>192</v>
      </c>
      <c r="K140" s="10">
        <f>K139</f>
        <v>192</v>
      </c>
      <c r="L140" s="11" t="s">
        <v>20</v>
      </c>
    </row>
  </sheetData>
  <sheetProtection password="9E5B" sheet="1"/>
  <printOptions/>
  <pageMargins left="0.511811024" right="0.511811024" top="0.787401575" bottom="0.787401575" header="0.31496062" footer="0.3149606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U18"/>
  <sheetViews>
    <sheetView zoomScale="81" zoomScaleNormal="81" zoomScalePageLayoutView="0" workbookViewId="0" topLeftCell="A16">
      <selection activeCell="D19" sqref="D19"/>
    </sheetView>
  </sheetViews>
  <sheetFormatPr defaultColWidth="11.57421875" defaultRowHeight="15"/>
  <cols>
    <col min="1" max="1" width="18.7109375" style="86" bestFit="1" customWidth="1"/>
    <col min="2" max="2" width="7.00390625" style="86" customWidth="1"/>
    <col min="3" max="3" width="24.8515625" style="86" customWidth="1"/>
    <col min="4" max="4" width="8.28125" style="86" bestFit="1" customWidth="1"/>
    <col min="5" max="5" width="8.8515625" style="87" customWidth="1"/>
    <col min="6" max="6" width="7.421875" style="87" customWidth="1"/>
    <col min="7" max="7" width="10.00390625" style="86" customWidth="1"/>
    <col min="8" max="8" width="10.28125" style="86" customWidth="1"/>
    <col min="9" max="9" width="11.00390625" style="86" customWidth="1"/>
    <col min="10" max="10" width="15.140625" style="87" customWidth="1"/>
    <col min="11" max="11" width="17.00390625" style="86" customWidth="1"/>
    <col min="12" max="13" width="11.57421875" style="86" customWidth="1"/>
    <col min="14" max="14" width="67.421875" style="128" customWidth="1"/>
    <col min="15" max="15" width="15.00390625" style="86" customWidth="1"/>
    <col min="16" max="16" width="11.57421875" style="126" customWidth="1"/>
    <col min="17" max="17" width="14.140625" style="88" bestFit="1" customWidth="1"/>
    <col min="18" max="18" width="21.421875" style="88" bestFit="1" customWidth="1"/>
    <col min="19" max="19" width="11.57421875" style="88" customWidth="1"/>
    <col min="20" max="16384" width="11.57421875" style="86" customWidth="1"/>
  </cols>
  <sheetData>
    <row r="1" spans="1:21" ht="15">
      <c r="A1" s="98" t="s">
        <v>178</v>
      </c>
      <c r="B1" s="98" t="s">
        <v>179</v>
      </c>
      <c r="C1" s="99" t="s">
        <v>16</v>
      </c>
      <c r="D1" s="99" t="s">
        <v>180</v>
      </c>
      <c r="E1" s="99" t="s">
        <v>181</v>
      </c>
      <c r="F1" s="99" t="s">
        <v>182</v>
      </c>
      <c r="G1" s="99" t="s">
        <v>183</v>
      </c>
      <c r="H1" s="99" t="s">
        <v>184</v>
      </c>
      <c r="I1" s="99" t="s">
        <v>185</v>
      </c>
      <c r="J1" s="99" t="s">
        <v>186</v>
      </c>
      <c r="K1" s="99" t="s">
        <v>187</v>
      </c>
      <c r="L1" s="100" t="s">
        <v>0</v>
      </c>
      <c r="M1" s="100" t="s">
        <v>1</v>
      </c>
      <c r="N1" s="101" t="s">
        <v>2</v>
      </c>
      <c r="O1" s="100" t="s">
        <v>188</v>
      </c>
      <c r="P1" s="121" t="s">
        <v>189</v>
      </c>
      <c r="Q1" s="118" t="s">
        <v>6</v>
      </c>
      <c r="R1" s="102" t="s">
        <v>7</v>
      </c>
      <c r="S1" s="103" t="s">
        <v>9</v>
      </c>
      <c r="T1" s="84" t="s">
        <v>190</v>
      </c>
      <c r="U1" s="85" t="s">
        <v>191</v>
      </c>
    </row>
    <row r="2" spans="1:19" ht="45">
      <c r="A2" s="104" t="s">
        <v>198</v>
      </c>
      <c r="B2" s="104" t="s">
        <v>199</v>
      </c>
      <c r="C2" s="104" t="s">
        <v>47</v>
      </c>
      <c r="D2" s="104">
        <v>153531</v>
      </c>
      <c r="E2" s="105" t="s">
        <v>192</v>
      </c>
      <c r="F2" s="105" t="s">
        <v>193</v>
      </c>
      <c r="G2" s="104" t="s">
        <v>194</v>
      </c>
      <c r="H2" s="104" t="s">
        <v>200</v>
      </c>
      <c r="I2" s="104" t="s">
        <v>195</v>
      </c>
      <c r="J2" s="105">
        <v>3232</v>
      </c>
      <c r="K2" s="104" t="s">
        <v>196</v>
      </c>
      <c r="L2" s="106">
        <v>42950</v>
      </c>
      <c r="M2" s="107">
        <v>15</v>
      </c>
      <c r="N2" s="107" t="s">
        <v>106</v>
      </c>
      <c r="O2" s="107" t="s">
        <v>107</v>
      </c>
      <c r="P2" s="122">
        <v>1</v>
      </c>
      <c r="Q2" s="108">
        <v>524</v>
      </c>
      <c r="R2" s="108">
        <v>524</v>
      </c>
      <c r="S2" s="107" t="s">
        <v>29</v>
      </c>
    </row>
    <row r="3" spans="1:19" ht="15">
      <c r="A3" s="104" t="s">
        <v>198</v>
      </c>
      <c r="B3" s="104" t="s">
        <v>197</v>
      </c>
      <c r="C3" s="104" t="s">
        <v>201</v>
      </c>
      <c r="D3" s="104">
        <v>153531</v>
      </c>
      <c r="E3" s="105" t="s">
        <v>192</v>
      </c>
      <c r="F3" s="105" t="s">
        <v>193</v>
      </c>
      <c r="G3" s="104" t="s">
        <v>194</v>
      </c>
      <c r="H3" s="104" t="s">
        <v>200</v>
      </c>
      <c r="I3" s="104" t="s">
        <v>195</v>
      </c>
      <c r="J3" s="105">
        <v>3232</v>
      </c>
      <c r="K3" s="104" t="s">
        <v>196</v>
      </c>
      <c r="L3" s="106">
        <v>47893</v>
      </c>
      <c r="M3" s="107">
        <v>22</v>
      </c>
      <c r="N3" s="107" t="s">
        <v>202</v>
      </c>
      <c r="O3" s="107" t="s">
        <v>43</v>
      </c>
      <c r="P3" s="122">
        <v>6</v>
      </c>
      <c r="Q3" s="108">
        <v>82</v>
      </c>
      <c r="R3" s="108">
        <v>492</v>
      </c>
      <c r="S3" s="107" t="s">
        <v>41</v>
      </c>
    </row>
    <row r="4" spans="1:19" ht="15">
      <c r="A4" s="104" t="s">
        <v>204</v>
      </c>
      <c r="B4" s="104" t="s">
        <v>205</v>
      </c>
      <c r="C4" s="104" t="s">
        <v>206</v>
      </c>
      <c r="D4" s="104">
        <v>153531</v>
      </c>
      <c r="E4" s="105" t="s">
        <v>192</v>
      </c>
      <c r="F4" s="105" t="s">
        <v>193</v>
      </c>
      <c r="G4" s="104" t="s">
        <v>194</v>
      </c>
      <c r="H4" s="104" t="s">
        <v>200</v>
      </c>
      <c r="I4" s="104" t="s">
        <v>195</v>
      </c>
      <c r="J4" s="105" t="s">
        <v>207</v>
      </c>
      <c r="K4" s="104" t="s">
        <v>196</v>
      </c>
      <c r="L4" s="112">
        <v>50797</v>
      </c>
      <c r="M4" s="113">
        <v>14</v>
      </c>
      <c r="N4" s="113" t="s">
        <v>203</v>
      </c>
      <c r="O4" s="113" t="s">
        <v>43</v>
      </c>
      <c r="P4" s="122">
        <v>2</v>
      </c>
      <c r="Q4" s="108">
        <v>177.9</v>
      </c>
      <c r="R4" s="108">
        <v>355.8</v>
      </c>
      <c r="S4" s="113" t="s">
        <v>41</v>
      </c>
    </row>
    <row r="5" spans="1:21" ht="15">
      <c r="A5" s="166" t="s">
        <v>208</v>
      </c>
      <c r="B5" s="166" t="s">
        <v>209</v>
      </c>
      <c r="C5" s="166" t="s">
        <v>210</v>
      </c>
      <c r="D5" s="166" t="s">
        <v>211</v>
      </c>
      <c r="E5" s="166" t="s">
        <v>192</v>
      </c>
      <c r="F5" s="166" t="s">
        <v>193</v>
      </c>
      <c r="G5" s="166" t="s">
        <v>194</v>
      </c>
      <c r="H5" s="166" t="s">
        <v>200</v>
      </c>
      <c r="I5" s="166" t="s">
        <v>195</v>
      </c>
      <c r="J5" s="166" t="s">
        <v>212</v>
      </c>
      <c r="K5" s="166" t="s">
        <v>196</v>
      </c>
      <c r="L5" s="166"/>
      <c r="M5" s="112">
        <v>1</v>
      </c>
      <c r="N5" s="114" t="s">
        <v>213</v>
      </c>
      <c r="O5" s="114" t="s">
        <v>214</v>
      </c>
      <c r="P5" s="123">
        <v>50</v>
      </c>
      <c r="Q5" s="119">
        <v>1.62</v>
      </c>
      <c r="R5" s="119">
        <v>81</v>
      </c>
      <c r="S5" s="115" t="s">
        <v>215</v>
      </c>
      <c r="T5" s="167"/>
      <c r="U5" s="167"/>
    </row>
    <row r="6" spans="1:21" ht="15">
      <c r="A6" s="166" t="s">
        <v>208</v>
      </c>
      <c r="B6" s="166" t="s">
        <v>209</v>
      </c>
      <c r="C6" s="166" t="s">
        <v>210</v>
      </c>
      <c r="D6" s="166" t="s">
        <v>211</v>
      </c>
      <c r="E6" s="166" t="s">
        <v>192</v>
      </c>
      <c r="F6" s="166" t="s">
        <v>193</v>
      </c>
      <c r="G6" s="166" t="s">
        <v>194</v>
      </c>
      <c r="H6" s="166" t="s">
        <v>200</v>
      </c>
      <c r="I6" s="166" t="s">
        <v>195</v>
      </c>
      <c r="J6" s="166" t="s">
        <v>212</v>
      </c>
      <c r="K6" s="166" t="s">
        <v>196</v>
      </c>
      <c r="L6" s="166"/>
      <c r="M6" s="116">
        <v>2</v>
      </c>
      <c r="N6" s="116" t="s">
        <v>213</v>
      </c>
      <c r="O6" s="116" t="s">
        <v>214</v>
      </c>
      <c r="P6" s="124">
        <v>50</v>
      </c>
      <c r="Q6" s="120">
        <v>0.96</v>
      </c>
      <c r="R6" s="120">
        <v>48</v>
      </c>
      <c r="S6" s="115" t="s">
        <v>215</v>
      </c>
      <c r="T6" s="167"/>
      <c r="U6" s="167"/>
    </row>
    <row r="7" spans="1:19" s="97" customFormat="1" ht="15">
      <c r="A7" s="111" t="s">
        <v>216</v>
      </c>
      <c r="B7" s="111" t="s">
        <v>217</v>
      </c>
      <c r="C7" s="111" t="s">
        <v>218</v>
      </c>
      <c r="D7" s="109">
        <v>153531</v>
      </c>
      <c r="E7" s="110" t="s">
        <v>192</v>
      </c>
      <c r="F7" s="110" t="s">
        <v>193</v>
      </c>
      <c r="G7" s="111" t="s">
        <v>194</v>
      </c>
      <c r="H7" s="111" t="s">
        <v>200</v>
      </c>
      <c r="I7" s="111" t="s">
        <v>195</v>
      </c>
      <c r="J7" s="110" t="s">
        <v>219</v>
      </c>
      <c r="K7" s="111" t="s">
        <v>196</v>
      </c>
      <c r="L7" s="112">
        <v>47881</v>
      </c>
      <c r="M7" s="113">
        <v>4</v>
      </c>
      <c r="N7" s="113" t="s">
        <v>220</v>
      </c>
      <c r="O7" s="113" t="s">
        <v>43</v>
      </c>
      <c r="P7" s="122">
        <v>2</v>
      </c>
      <c r="Q7" s="108">
        <v>10</v>
      </c>
      <c r="R7" s="108">
        <v>20</v>
      </c>
      <c r="S7" s="113" t="s">
        <v>23</v>
      </c>
    </row>
    <row r="8" spans="1:19" s="97" customFormat="1" ht="30">
      <c r="A8" s="111" t="s">
        <v>216</v>
      </c>
      <c r="B8" s="111" t="s">
        <v>221</v>
      </c>
      <c r="C8" s="111" t="s">
        <v>222</v>
      </c>
      <c r="D8" s="109">
        <v>153531</v>
      </c>
      <c r="E8" s="110" t="s">
        <v>192</v>
      </c>
      <c r="F8" s="110" t="s">
        <v>193</v>
      </c>
      <c r="G8" s="111" t="s">
        <v>194</v>
      </c>
      <c r="H8" s="111" t="s">
        <v>200</v>
      </c>
      <c r="I8" s="111" t="s">
        <v>195</v>
      </c>
      <c r="J8" s="110" t="s">
        <v>219</v>
      </c>
      <c r="K8" s="111" t="s">
        <v>196</v>
      </c>
      <c r="L8" s="112">
        <v>50828</v>
      </c>
      <c r="M8" s="113">
        <v>11</v>
      </c>
      <c r="N8" s="113" t="s">
        <v>223</v>
      </c>
      <c r="O8" s="113" t="s">
        <v>43</v>
      </c>
      <c r="P8" s="122">
        <v>9</v>
      </c>
      <c r="Q8" s="108">
        <v>345</v>
      </c>
      <c r="R8" s="108">
        <v>3105</v>
      </c>
      <c r="S8" s="113" t="s">
        <v>39</v>
      </c>
    </row>
    <row r="9" spans="1:19" ht="15">
      <c r="A9" s="104" t="s">
        <v>216</v>
      </c>
      <c r="B9" s="104" t="s">
        <v>224</v>
      </c>
      <c r="C9" s="104" t="s">
        <v>225</v>
      </c>
      <c r="D9" s="104">
        <v>153531</v>
      </c>
      <c r="E9" s="105" t="s">
        <v>192</v>
      </c>
      <c r="F9" s="105" t="s">
        <v>193</v>
      </c>
      <c r="G9" s="104" t="s">
        <v>194</v>
      </c>
      <c r="H9" s="104" t="s">
        <v>200</v>
      </c>
      <c r="I9" s="104" t="s">
        <v>195</v>
      </c>
      <c r="J9" s="105" t="s">
        <v>219</v>
      </c>
      <c r="K9" s="104" t="s">
        <v>196</v>
      </c>
      <c r="L9" s="104">
        <v>47890</v>
      </c>
      <c r="M9" s="104">
        <v>16</v>
      </c>
      <c r="N9" s="127" t="s">
        <v>226</v>
      </c>
      <c r="O9" s="104" t="s">
        <v>38</v>
      </c>
      <c r="P9" s="125">
        <v>3</v>
      </c>
      <c r="Q9" s="117">
        <v>35</v>
      </c>
      <c r="R9" s="117">
        <v>105</v>
      </c>
      <c r="S9" s="104" t="s">
        <v>39</v>
      </c>
    </row>
    <row r="10" spans="1:19" ht="90">
      <c r="A10" s="104" t="s">
        <v>227</v>
      </c>
      <c r="B10" s="104"/>
      <c r="C10" s="104" t="s">
        <v>228</v>
      </c>
      <c r="D10" s="104">
        <v>153531</v>
      </c>
      <c r="E10" s="105" t="s">
        <v>192</v>
      </c>
      <c r="F10" s="105" t="s">
        <v>193</v>
      </c>
      <c r="G10" s="104" t="s">
        <v>194</v>
      </c>
      <c r="H10" s="104" t="s">
        <v>200</v>
      </c>
      <c r="I10" s="104" t="s">
        <v>195</v>
      </c>
      <c r="J10" s="105" t="s">
        <v>219</v>
      </c>
      <c r="K10" s="104" t="s">
        <v>196</v>
      </c>
      <c r="L10" s="104">
        <v>7246</v>
      </c>
      <c r="M10" s="104">
        <v>188</v>
      </c>
      <c r="N10" s="127" t="s">
        <v>229</v>
      </c>
      <c r="O10" s="104" t="s">
        <v>102</v>
      </c>
      <c r="P10" s="125">
        <v>50</v>
      </c>
      <c r="Q10" s="117">
        <v>10.4</v>
      </c>
      <c r="R10" s="117">
        <v>520</v>
      </c>
      <c r="S10" s="104" t="s">
        <v>230</v>
      </c>
    </row>
    <row r="11" spans="1:19" ht="75">
      <c r="A11" s="104" t="s">
        <v>227</v>
      </c>
      <c r="B11" s="104"/>
      <c r="C11" s="104" t="s">
        <v>145</v>
      </c>
      <c r="D11" s="104">
        <v>153531</v>
      </c>
      <c r="E11" s="105" t="s">
        <v>192</v>
      </c>
      <c r="F11" s="105" t="s">
        <v>193</v>
      </c>
      <c r="G11" s="104" t="s">
        <v>194</v>
      </c>
      <c r="H11" s="104" t="s">
        <v>200</v>
      </c>
      <c r="I11" s="104" t="s">
        <v>195</v>
      </c>
      <c r="J11" s="105" t="s">
        <v>219</v>
      </c>
      <c r="K11" s="104" t="s">
        <v>196</v>
      </c>
      <c r="L11" s="104">
        <v>7542</v>
      </c>
      <c r="M11" s="104">
        <v>1</v>
      </c>
      <c r="N11" s="127" t="s">
        <v>231</v>
      </c>
      <c r="O11" s="104" t="s">
        <v>28</v>
      </c>
      <c r="P11" s="125">
        <v>4</v>
      </c>
      <c r="Q11" s="117">
        <v>2.4</v>
      </c>
      <c r="R11" s="117">
        <v>9.6</v>
      </c>
      <c r="S11" s="104" t="s">
        <v>230</v>
      </c>
    </row>
    <row r="12" spans="1:19" ht="45">
      <c r="A12" s="104" t="s">
        <v>227</v>
      </c>
      <c r="B12" s="104"/>
      <c r="C12" s="104" t="s">
        <v>232</v>
      </c>
      <c r="D12" s="104">
        <v>153531</v>
      </c>
      <c r="E12" s="105" t="s">
        <v>192</v>
      </c>
      <c r="F12" s="105" t="s">
        <v>193</v>
      </c>
      <c r="G12" s="104" t="s">
        <v>194</v>
      </c>
      <c r="H12" s="104" t="s">
        <v>200</v>
      </c>
      <c r="I12" s="104" t="s">
        <v>195</v>
      </c>
      <c r="J12" s="105" t="s">
        <v>219</v>
      </c>
      <c r="K12" s="104" t="s">
        <v>196</v>
      </c>
      <c r="L12" s="104">
        <v>12760</v>
      </c>
      <c r="M12" s="104">
        <v>762</v>
      </c>
      <c r="N12" s="127" t="s">
        <v>233</v>
      </c>
      <c r="O12" s="104" t="s">
        <v>102</v>
      </c>
      <c r="P12" s="125">
        <v>1</v>
      </c>
      <c r="Q12" s="117">
        <v>9.08</v>
      </c>
      <c r="R12" s="117">
        <v>9.08</v>
      </c>
      <c r="S12" s="104" t="s">
        <v>230</v>
      </c>
    </row>
    <row r="13" spans="1:19" ht="60">
      <c r="A13" s="104" t="s">
        <v>234</v>
      </c>
      <c r="B13" s="104" t="s">
        <v>199</v>
      </c>
      <c r="C13" s="104" t="s">
        <v>235</v>
      </c>
      <c r="D13" s="104">
        <v>153531</v>
      </c>
      <c r="E13" s="105" t="s">
        <v>192</v>
      </c>
      <c r="F13" s="105" t="s">
        <v>193</v>
      </c>
      <c r="G13" s="104" t="s">
        <v>194</v>
      </c>
      <c r="H13" s="104" t="s">
        <v>200</v>
      </c>
      <c r="I13" s="104" t="s">
        <v>195</v>
      </c>
      <c r="J13" s="105" t="s">
        <v>219</v>
      </c>
      <c r="K13" s="104" t="s">
        <v>196</v>
      </c>
      <c r="L13" s="104">
        <v>48274</v>
      </c>
      <c r="M13" s="104">
        <v>36</v>
      </c>
      <c r="N13" s="127" t="s">
        <v>236</v>
      </c>
      <c r="O13" s="104" t="s">
        <v>43</v>
      </c>
      <c r="P13" s="125">
        <v>10</v>
      </c>
      <c r="Q13" s="117">
        <v>32.3</v>
      </c>
      <c r="R13" s="117">
        <v>323</v>
      </c>
      <c r="S13" s="117" t="s">
        <v>230</v>
      </c>
    </row>
    <row r="14" spans="1:19" ht="45">
      <c r="A14" s="104" t="s">
        <v>234</v>
      </c>
      <c r="B14" s="104" t="s">
        <v>237</v>
      </c>
      <c r="C14" s="104" t="s">
        <v>238</v>
      </c>
      <c r="D14" s="104">
        <v>153531</v>
      </c>
      <c r="E14" s="105" t="s">
        <v>192</v>
      </c>
      <c r="F14" s="105" t="s">
        <v>193</v>
      </c>
      <c r="G14" s="104" t="s">
        <v>194</v>
      </c>
      <c r="H14" s="104" t="s">
        <v>200</v>
      </c>
      <c r="I14" s="104" t="s">
        <v>195</v>
      </c>
      <c r="J14" s="105" t="s">
        <v>219</v>
      </c>
      <c r="K14" s="104" t="s">
        <v>196</v>
      </c>
      <c r="L14" s="104">
        <v>17047</v>
      </c>
      <c r="M14" s="104">
        <v>63</v>
      </c>
      <c r="N14" s="127" t="s">
        <v>239</v>
      </c>
      <c r="O14" s="104" t="s">
        <v>28</v>
      </c>
      <c r="P14" s="125">
        <v>84</v>
      </c>
      <c r="Q14" s="117">
        <v>5.99</v>
      </c>
      <c r="R14" s="117">
        <v>503.16</v>
      </c>
      <c r="S14" s="117" t="s">
        <v>230</v>
      </c>
    </row>
    <row r="15" spans="1:19" s="97" customFormat="1" ht="31.5">
      <c r="A15" s="111" t="s">
        <v>263</v>
      </c>
      <c r="B15" s="111" t="s">
        <v>264</v>
      </c>
      <c r="C15" s="168" t="s">
        <v>265</v>
      </c>
      <c r="D15" s="109">
        <v>153531</v>
      </c>
      <c r="E15" s="110" t="s">
        <v>192</v>
      </c>
      <c r="F15" s="110" t="s">
        <v>193</v>
      </c>
      <c r="G15" s="111" t="s">
        <v>194</v>
      </c>
      <c r="H15" s="111" t="s">
        <v>200</v>
      </c>
      <c r="I15" s="111" t="s">
        <v>195</v>
      </c>
      <c r="J15" s="110" t="s">
        <v>219</v>
      </c>
      <c r="K15" s="111" t="s">
        <v>196</v>
      </c>
      <c r="L15" s="169">
        <v>43536</v>
      </c>
      <c r="M15" s="169">
        <v>82</v>
      </c>
      <c r="N15" s="170" t="s">
        <v>266</v>
      </c>
      <c r="O15" s="169" t="s">
        <v>43</v>
      </c>
      <c r="P15" s="169">
        <v>3</v>
      </c>
      <c r="Q15" s="172">
        <v>26.22</v>
      </c>
      <c r="R15" s="173">
        <v>78.66</v>
      </c>
      <c r="S15" s="169" t="s">
        <v>267</v>
      </c>
    </row>
    <row r="16" spans="1:19" s="97" customFormat="1" ht="63">
      <c r="A16" s="171" t="s">
        <v>268</v>
      </c>
      <c r="B16" s="171" t="s">
        <v>269</v>
      </c>
      <c r="C16" s="171" t="s">
        <v>270</v>
      </c>
      <c r="D16" s="109">
        <v>153531</v>
      </c>
      <c r="E16" s="110" t="s">
        <v>192</v>
      </c>
      <c r="F16" s="110" t="s">
        <v>193</v>
      </c>
      <c r="G16" s="111" t="s">
        <v>194</v>
      </c>
      <c r="H16" s="111" t="s">
        <v>200</v>
      </c>
      <c r="I16" s="111" t="s">
        <v>195</v>
      </c>
      <c r="J16" s="110" t="s">
        <v>219</v>
      </c>
      <c r="K16" s="111" t="s">
        <v>196</v>
      </c>
      <c r="L16" s="169">
        <v>52645</v>
      </c>
      <c r="M16" s="169">
        <v>101</v>
      </c>
      <c r="N16" s="170" t="s">
        <v>271</v>
      </c>
      <c r="O16" s="169" t="s">
        <v>43</v>
      </c>
      <c r="P16" s="169">
        <v>21</v>
      </c>
      <c r="Q16" s="172">
        <v>85.5</v>
      </c>
      <c r="R16" s="172">
        <v>1795.5</v>
      </c>
      <c r="S16" s="169" t="s">
        <v>272</v>
      </c>
    </row>
    <row r="17" spans="1:19" s="97" customFormat="1" ht="189">
      <c r="A17" s="171" t="s">
        <v>268</v>
      </c>
      <c r="B17" s="171" t="s">
        <v>269</v>
      </c>
      <c r="C17" s="171" t="s">
        <v>270</v>
      </c>
      <c r="D17" s="109">
        <v>153531</v>
      </c>
      <c r="E17" s="110" t="s">
        <v>192</v>
      </c>
      <c r="F17" s="110" t="s">
        <v>193</v>
      </c>
      <c r="G17" s="111" t="s">
        <v>194</v>
      </c>
      <c r="H17" s="111" t="s">
        <v>200</v>
      </c>
      <c r="I17" s="111" t="s">
        <v>195</v>
      </c>
      <c r="J17" s="110" t="s">
        <v>219</v>
      </c>
      <c r="K17" s="111" t="s">
        <v>196</v>
      </c>
      <c r="L17" s="169">
        <v>52634</v>
      </c>
      <c r="M17" s="169">
        <v>114</v>
      </c>
      <c r="N17" s="170" t="s">
        <v>274</v>
      </c>
      <c r="O17" s="169" t="s">
        <v>43</v>
      </c>
      <c r="P17" s="169">
        <v>1</v>
      </c>
      <c r="Q17" s="172">
        <v>571.9</v>
      </c>
      <c r="R17" s="172">
        <v>571.9</v>
      </c>
      <c r="S17" s="169" t="s">
        <v>272</v>
      </c>
    </row>
    <row r="18" spans="1:19" s="97" customFormat="1" ht="189">
      <c r="A18" s="171" t="s">
        <v>268</v>
      </c>
      <c r="B18" s="171" t="s">
        <v>269</v>
      </c>
      <c r="C18" s="171" t="s">
        <v>270</v>
      </c>
      <c r="D18" s="109">
        <v>153531</v>
      </c>
      <c r="E18" s="110" t="s">
        <v>192</v>
      </c>
      <c r="F18" s="110" t="s">
        <v>193</v>
      </c>
      <c r="G18" s="111" t="s">
        <v>194</v>
      </c>
      <c r="H18" s="111" t="s">
        <v>200</v>
      </c>
      <c r="I18" s="111" t="s">
        <v>195</v>
      </c>
      <c r="J18" s="110" t="s">
        <v>219</v>
      </c>
      <c r="K18" s="111" t="s">
        <v>196</v>
      </c>
      <c r="L18" s="169">
        <v>52640</v>
      </c>
      <c r="M18" s="169">
        <v>115</v>
      </c>
      <c r="N18" s="170" t="s">
        <v>273</v>
      </c>
      <c r="O18" s="169" t="s">
        <v>43</v>
      </c>
      <c r="P18" s="169">
        <v>1</v>
      </c>
      <c r="Q18" s="172">
        <v>571.9</v>
      </c>
      <c r="R18" s="172">
        <v>571.9</v>
      </c>
      <c r="S18" s="169" t="s">
        <v>272</v>
      </c>
    </row>
  </sheetData>
  <sheetProtection/>
  <printOptions/>
  <pageMargins left="0.7875" right="0.7875" top="1.025" bottom="1.025" header="0.7875" footer="0.7875"/>
  <pageSetup horizontalDpi="300" verticalDpi="300" orientation="portrait" paperSize="9" r:id="rId1"/>
  <headerFooter alignWithMargins="0">
    <oddHeader>&amp;C&amp;"Arial,Normal"&amp;10&amp;A</oddHeader>
    <oddFooter>&amp;C&amp;"Arial,Normal"&amp;10Página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proplan-p057347</dc:creator>
  <cp:keywords/>
  <dc:description/>
  <cp:lastModifiedBy>proplan-p054102</cp:lastModifiedBy>
  <cp:lastPrinted>2012-03-22T11:54:13Z</cp:lastPrinted>
  <dcterms:created xsi:type="dcterms:W3CDTF">2012-03-13T20:24:29Z</dcterms:created>
  <dcterms:modified xsi:type="dcterms:W3CDTF">2013-08-08T15:56:33Z</dcterms:modified>
  <cp:category/>
  <cp:version/>
  <cp:contentType/>
  <cp:contentStatus/>
</cp:coreProperties>
</file>