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315" windowHeight="7965" activeTab="0"/>
  </bookViews>
  <sheets>
    <sheet name="Resumo da UA" sheetId="1" r:id="rId1"/>
    <sheet name="Pregão 02-2012" sheetId="2" r:id="rId2"/>
    <sheet name="Pregões" sheetId="3" r:id="rId3"/>
    <sheet name="Já Empenhado em 2012" sheetId="4" r:id="rId4"/>
    <sheet name="Capital" sheetId="5" r:id="rId5"/>
  </sheets>
  <definedNames/>
  <calcPr fullCalcOnLoad="1"/>
</workbook>
</file>

<file path=xl/sharedStrings.xml><?xml version="1.0" encoding="utf-8"?>
<sst xmlns="http://schemas.openxmlformats.org/spreadsheetml/2006/main" count="2456" uniqueCount="506">
  <si>
    <t>ID</t>
  </si>
  <si>
    <t>Item</t>
  </si>
  <si>
    <t>Nome</t>
  </si>
  <si>
    <t>UN</t>
  </si>
  <si>
    <t>Qtde Lic</t>
  </si>
  <si>
    <t>Valor Uni R$</t>
  </si>
  <si>
    <t>Valor Tot R$</t>
  </si>
  <si>
    <t>Valor Tot Emp R$</t>
  </si>
  <si>
    <t>SIAFI</t>
  </si>
  <si>
    <t>10 MM dNTP Mix (100 UL)</t>
  </si>
  <si>
    <t>fco</t>
  </si>
  <si>
    <t>339030-11</t>
  </si>
  <si>
    <t>Deoxiribonucleotideo - dNTP-set, PCR grade, 100mM, 4 x 250æl, 25 micromol cada. Obs: material mantido a tempera- tura de -20°C.</t>
  </si>
  <si>
    <t>cx</t>
  </si>
  <si>
    <t>Marcador de peso molecular de 100 bp DNA dupla fita, com 11 base de 100 a 1500pb, para biologia molecular, finalidade de marcador de eletroforese de DNA em gel de agarose grau BM (emb com 250ul) material deve ser mantido à temperatura de - 20°C ou de 2 a 8 °C</t>
  </si>
  <si>
    <t>emb</t>
  </si>
  <si>
    <t>Resina para montagem de lâminas para microscopia (fco. com 100ml).</t>
  </si>
  <si>
    <t>Taq DNA polimerase recombinante 500U, 5U/micro litros. Obs: material mantido a temperatura de -20°C.</t>
  </si>
  <si>
    <t>Empresa</t>
  </si>
  <si>
    <t>Pregão</t>
  </si>
  <si>
    <t>111/2011</t>
  </si>
  <si>
    <t>Priscilla</t>
  </si>
  <si>
    <t>TEMED (N, N, N, N tetrametilenodiamino) (emb com 50 mL)</t>
  </si>
  <si>
    <t>TEMED (N,N,N',N'-Tetramethylethylenediamine) frasco com 30 ml</t>
  </si>
  <si>
    <t>Vetec</t>
  </si>
  <si>
    <t>Agarose NA p/ eletroforese de DNA e RNA, c/ baixa eletro- endosmose (0,1) e temperatura de gelificação entre 34 e 37 graus, livre de DNase, RNase e protease (emb.c/ 100g).</t>
  </si>
  <si>
    <t>Agua ultrapura, livre de nucleases, esterelizada com DEPC, frasco com 500ml</t>
  </si>
  <si>
    <t>Trizol reagente (frasco c/ 100 mL)</t>
  </si>
  <si>
    <t>Ludwig</t>
  </si>
  <si>
    <t>Ácido bórico P.A. (embalagem com 250 g).</t>
  </si>
  <si>
    <t>Ácido clorídrico 37% PA. Embalagem com 1 litro. Para atendimento da pesquisa.</t>
  </si>
  <si>
    <t>L</t>
  </si>
  <si>
    <t>Água oxigenada a 30 volumes (fr. c/ 100 ml).</t>
  </si>
  <si>
    <t>Álcool absoluto p.a.</t>
  </si>
  <si>
    <t>l</t>
  </si>
  <si>
    <t>Álcool etílico 95%, p.a., com boletim de garantia contendo especificação de impureza, para CH3COOH, NH3, Pb, Cu, Fe, Zn, metanol.</t>
  </si>
  <si>
    <t>Azul de algodão, p.a. (emb. c/ 25g).</t>
  </si>
  <si>
    <t>Carbonato de cálcio p.a. (emb. c/ 100g).</t>
  </si>
  <si>
    <t>Cera de abelha amarela (emb. c/ 100g).</t>
  </si>
  <si>
    <t>Citrato de sódio p.a.</t>
  </si>
  <si>
    <t>kg</t>
  </si>
  <si>
    <t>Cloreto de sódio p.a. (emb. c/ 500g).</t>
  </si>
  <si>
    <t>Dimetilsulfóxido PA, DMSO (litro).</t>
  </si>
  <si>
    <t>Éter etílico p.a.</t>
  </si>
  <si>
    <t>Formol p.a.</t>
  </si>
  <si>
    <t>Fucsina ácida (Frasco 25 g).</t>
  </si>
  <si>
    <t>Glicina, p.a. (emb. c/ 500g).</t>
  </si>
  <si>
    <t>Persulfato de amônio p.a. (emb. c/ 25 g)</t>
  </si>
  <si>
    <t>Xilol histológico, p.a.</t>
  </si>
  <si>
    <t>Xilol, p.a.</t>
  </si>
  <si>
    <t>Kimicalbino</t>
  </si>
  <si>
    <t>Ácido clorídrico, p.a., variação de pureza de +-0,5%, incluindo laudo com especificações de grau de pureza.</t>
  </si>
  <si>
    <t>Amido solúvel p.a ( embalagem com 100 g).</t>
  </si>
  <si>
    <t>Carbonato de lítio (emb. c/ 50g).</t>
  </si>
  <si>
    <t>Paraformaldeído, p.a. (emb. c/ 500g).</t>
  </si>
  <si>
    <t>Isofar</t>
  </si>
  <si>
    <t>Kit API 20 C AUX para a identificação de leveduras- Biomerieux (embalagem com 25 galerias)</t>
  </si>
  <si>
    <t>NORMAL GOAT SERUM, 20ML</t>
  </si>
  <si>
    <t>Diprod</t>
  </si>
  <si>
    <t>1,3 diaminopropano (fr 500ml)</t>
  </si>
  <si>
    <t>2,2,2-tribromoethanol, 96% ou maior grau de pureza, código 90710, frasco com 50g.</t>
  </si>
  <si>
    <t>AM 251 (código A6226) - 50 mg</t>
  </si>
  <si>
    <t>Antifúngico Terbinafina (Hidrocloreto de terbinafina), em pó, pa (frasco com 100mg)</t>
  </si>
  <si>
    <t>Iodeto de propidio frasco com 25 mg.</t>
  </si>
  <si>
    <t>Metirapona (2-metil-1,2-di-3-pyridyl-1-propanone) - código Sigma 856525) – 1grama</t>
  </si>
  <si>
    <t>MTT,3-(4,5-dimetiltiazol-2-il)-2,5-difeniltetrazólio,grau de pureza mí nimo 95%.Embalagem c/500mg.</t>
  </si>
  <si>
    <t>OPD (o-Phenylenediamine dihydrochloride). 2 mg/ tablete. Cx c/ 100 tabletes.</t>
  </si>
  <si>
    <t>Solução Azul de Tripan 0,4% para cultura de célula, frasco 100 ML.</t>
  </si>
  <si>
    <t>XTT[2,3-bis-(2-metoxi-4-nitro-5-sulfofenil)-2H-tetrazolio-5]. Embalage m 100mg.</t>
  </si>
  <si>
    <t>Sigma-Aldrich</t>
  </si>
  <si>
    <t>Álcool etílico 70% (emb. com 1 litro).</t>
  </si>
  <si>
    <t>Álcool etílico a 70%, desinfetante hospitalar a base de álcool etílico, anti-séptico, de 62 a 70% (p/v) em forma de solução líquida, indicado para superfícies fixas e anti-sepsia da pele. Embalagem plástica com 1000ml. Data de fabricação do ano vigente. Registro na Anvisa.</t>
  </si>
  <si>
    <t>Alcool Etilico Absoluto 99,5% PA C2H6O Pm 45,07</t>
  </si>
  <si>
    <t>EDTA (sal dissódico diidratado), c/ pureza maior que 99%, ácido nitroa cético menor que 0,1%, substâncias insolúveis menor que 0,005%, chumbo menor ou igual a 0,002%, Ferro menor ou igual a 0,005% livre de DNase, RNase e protease, (emb. c/ 1 kg).</t>
  </si>
  <si>
    <t>Etanol absoluto (GR for analysis ACS, ISO, Reag. Ph Eur.) pureza maior ou igual a 99,9%, livre de DNase, RNase, com boletim de garantia para metais pesados menor ou igual a 0,0001%,acidez e alcalinidade menor ou iguala 0,0002meq/g para uso em Biologia Molecular,(embalagem c/ 1 litro).</t>
  </si>
  <si>
    <t>Fosfato de sódio dibásico anidro, p.a. (emb. c/ 500g).</t>
  </si>
  <si>
    <t>Fosfato de sódio monobásico, p.a. (emb. c/ 500g)</t>
  </si>
  <si>
    <t>Hematoxilina, p.a. (emb. c/ 25g).</t>
  </si>
  <si>
    <t>Oxido de mercúrio vermelho p.a. (emb. c/ 50 g).</t>
  </si>
  <si>
    <t>Parafina Histológica, de uso exclusivo em Laboratório de histologia, com ponto de fusão entre 58-60ºC, em lentilhas (Frasco 1kg).</t>
  </si>
  <si>
    <t>Reagente de Kovacs, para pesquisa de Indol, utilizado na identificação de bastonetes Gram negativos (embalagem com 10ml).</t>
  </si>
  <si>
    <t>Diminas</t>
  </si>
  <si>
    <t>Lipopolissacarideo de E. coli sorotipo 026:B6 purificado por extração com fenol (código Sigma L8274) 100mg</t>
  </si>
  <si>
    <t>Interjet</t>
  </si>
  <si>
    <t>Ácido Esteárico (uso farmacêutico) incluindo laudo de análise.</t>
  </si>
  <si>
    <t>ÁLCOOL ETÍLICO ANIDRO, 99,8%, P.A - 1L</t>
  </si>
  <si>
    <t>Bálsamo do Canadá, natural, p/ microscopia. (emb. c/ 100 ml)</t>
  </si>
  <si>
    <t>Salicilato de metila.</t>
  </si>
  <si>
    <t>TRITON X-100 -1L</t>
  </si>
  <si>
    <t>J Lab</t>
  </si>
  <si>
    <t>AM404 (N-4-hydroxyphenil)-arachidonylamide) (código Sigma H1911) - 10 mg</t>
  </si>
  <si>
    <t>Antalarmina (código A8727) - 10 mg</t>
  </si>
  <si>
    <t>Capsazepina (código Sigma C191) - 5 mg</t>
  </si>
  <si>
    <t>Paulo J.</t>
  </si>
  <si>
    <t>112/2011</t>
  </si>
  <si>
    <t>Navalha descartável p/ micrótomo (cx. c/ 50).</t>
  </si>
  <si>
    <t>339030-35</t>
  </si>
  <si>
    <t>Aolab</t>
  </si>
  <si>
    <t>Alça de níquel cromo 10 cm.</t>
  </si>
  <si>
    <t>un</t>
  </si>
  <si>
    <t>Erlenmeyer de vidro, graduado, 1000ml.</t>
  </si>
  <si>
    <t>Lâmina com 1 escavação, 25 x 75mm (cx. com 50).</t>
  </si>
  <si>
    <t>Ponteira autoclavável, amarela universal, para pipeta au- tomática de 20-200 microlitros (pcte. com 1000).</t>
  </si>
  <si>
    <t>pct</t>
  </si>
  <si>
    <t>Ponteira autoclavável, azul universal, para pipeta automá- tica de 100-1000 microlitros (pcte. com 1000).</t>
  </si>
  <si>
    <t>Proveta de polipropileno, 1000ml.</t>
  </si>
  <si>
    <t>Proveta de polipropileno, 100ml.</t>
  </si>
  <si>
    <t>Proveta de polipropileno, 250ml.</t>
  </si>
  <si>
    <t>Proveta de polipropileno, 500ml.</t>
  </si>
  <si>
    <t>Proveta de vidro, graduada, 250ml.</t>
  </si>
  <si>
    <t>Tubo conico para centrifuga, graduados em prolipropileno com tampa de rosca, esteril capacidade 50 ml.</t>
  </si>
  <si>
    <t>Tubo em polipropileno tipo falcon 15ml, estéril (caixa com 40).</t>
  </si>
  <si>
    <t>Tubos de Centrifuga PP estéril grad 50mL, pacote com 50 unidades.</t>
  </si>
  <si>
    <t>Marcos Roberto</t>
  </si>
  <si>
    <t>Pipetador automático motorizado com controlador de velocidade de aspiração e dispensadora controlada por toque digital. Design adaptável a mão, c/ punho estriado para fornecer segurança ao pegar e impedir deslize. Com filtro hidrofóbico de poro 0,45 um para proteger a unidade interna de contaminação. Sendo o adaptador do filtro e o conector de pipetas autoclaváveis para descontaminação. Conexão p/ pipetas de vidro e plástico de 1 a 20 ml, cor cinza, acompanhado de recarregador 110V; suporte de parede; 01 caixa com 10 unidades de filtros de 0,45um para substituição. Garantia mínima de 12 meses. Pipetador automático, elétrico, adaptável para pipetas de 1 a 10ml, 110V. 24543</t>
  </si>
  <si>
    <t>Sistema de filtração tipo sterifil em polissulfona, completo, 47mm de diâmetro, funil e frasco receptor de 500ml capacidade, autoclavável</t>
  </si>
  <si>
    <t>Lobov</t>
  </si>
  <si>
    <t>Balão de vidro, fundo chato, 1000ml.</t>
  </si>
  <si>
    <t>Bequer de vidro borosilicato, graduado, 100ml, forma alta.</t>
  </si>
  <si>
    <t>Bequer de vidro, graduado, forma alta, 100ml.</t>
  </si>
  <si>
    <t>Bequer de vidro, graduado, forma alta, 250ml.</t>
  </si>
  <si>
    <t>Espátula de aço inox de 3mm/17 cm com colher.</t>
  </si>
  <si>
    <t>Espátula de pesagem dupla em aço inox, 18cm.</t>
  </si>
  <si>
    <t>Frasco reagente vidro incolor, b.e. c/rolha vidro esmerilhada (250ml) - unidade.</t>
  </si>
  <si>
    <t>Proveta de vidro, graduada, 25ml.</t>
  </si>
  <si>
    <t>Tubo de polipropileno 12 x 75 (cx. com 1000).</t>
  </si>
  <si>
    <t>Qualy</t>
  </si>
  <si>
    <t>micropipeta automática digital monocanal de volume entre 2 a 20µL com incrementos de 0,1µL. Exatidão de 0,1µL e precisão 0,08µL. Totalmente autoclavavel com pistão em aço inoxidável ejetor de ponteiras, sistema super “blow out” para eliminar pequenas gotículas que ficam aderidas na parte interna da ponteira,forma ergométrica, se adapta perfeitamente a mão, manuseio e troca de volume com apenas um mão,comando de expulsão de ponteira e de pipetamento independentes, pistão de vidro de alta resistência e compatibilidade química, reduzidas forças de acionamento( pipetagem, ajuste de volume e expulsão de ponteiras),pistão e ejetor de ponteiras não metálicas, resistentes a corrosão, acompanha manual e certificado de calibração europeu</t>
  </si>
  <si>
    <t>micropipeta automática digital monocanal de volume entre 20 a 200µL com incrementos de 0,1µL. Exatidão de 0,1µL e precisão 0,08µL. Totalmente autoclavavel com pistão em aço inoxidável ejetor de ponteiras, sistema super “blow out” para eliminar pequenas gotículas que ficam aderidas na parte interna da ponteira,forma ergométrica, se adapta perfeitamente a mão, manuseio e troca de volume com apenas um mão,comando de expulsão de ponteira e de pipetamento independentes, pistão de vidro de alta resistência e compatibilidade química, reduzidas forças de acionamento( pipetagem, ajuste de volume e expulsão de ponteiras),pistão e ejetor de ponteiras não metálicas, resistentes a corrosão, acompanha manual e certificado de calibração europeu.</t>
  </si>
  <si>
    <t>micropipeta automática digital monocanal de volume entre 5 a 50µL com incrementos de 0,1µL. Exatidão de 0,1µL e precisão 0,08µL. Totalmente autoclavavel com pistão em aço inoxidável ejetor de ponteiras, sistema super “blow out” para eliminar pequenas gotículas que ficam aderidas na parte interna da ponteira,forma ergométrica, se adapta perfeitamente a mão, manuseio e troca de volume com apenas um mão,comando de expulsão de ponteira e de pipetamento independentes, pistão de vidro de alta resistência e compatibilidade química, reduzidas forças de acionamento( pipetagem, ajuste de volume e expulsão de ponteiras),pistão e ejetor de ponteiras não metálicas, resistentes a corrosão, acompanha manual e certificado de calibração europeu.</t>
  </si>
  <si>
    <t>Micropipeta automática, em plástico resistente, autoclavável, ajustável de 10 a 100 microlitros, incrementos de 1 microlitro, com ejetor de ponteiras, sistema que permita ajustar a calibração e certificado de aferição.</t>
  </si>
  <si>
    <t>Micropipeta automática, em plástico resistente, totalmente autoclavável, incluindo corpo e porção inferior ajustável de 2 a 20 microlitros, incrementos de 0,5 microlitros, com ejetor de ponteiras, sistema que permita ajustar a cali- bração, com certificado de aferição.</t>
  </si>
  <si>
    <t>Micropipeta de precisão para micro volume com intervalo de uso de 2 a 20 µL com incrementos de escala de 0,01 µL, precisão menor ou igual a 0,03µL / 0,30 % e exatidão: ± 0,10µL / ± 1,0 %. Todas as pipetas possuem o corpo e todas as partes plásticas fabricadas em PVDF para maior resistência a ambientes de laboratórios. Todas as pipetas possuem pistão em aço inox 316 altamente polido isento de lubrificante (graxa de qualquer tipo) e permitem o ajuste do volume pelo volúmetro ou pelo botão superior. Todas as pipetas possuem ejetor metálico de ponteiras destacável do corpo da pipeta. Todas as pipetas possuem botão com código de cores para facilitar a identificação dos diferentes modelos e as ponteiras Diamond correspondentes. Todas as pipetas foram fabricadas dentro da norma ISO 9001. Inclui um Guia de Pipetagem Original. Inclui um guia de bolso. Inclui um certificado de calibração (Certificado de Conformidade) individual para cada pipeta, com seu número de série. Inclui um manual de operações.</t>
  </si>
  <si>
    <t>Micropipeta de precisão para micro volume com intervalo de uso de 20 a 200 µL com incrementos de escala de 0,1 µL, precisão menor ou igual a 0,20µL / 0,15 % e exatidão ± 0,50µL / ± 0,8 %. Todas as pipetas possuem o corpo e todas as partes plásticas fabricadas em PVDF para maior resistência a ambientes de laboratórios. Todas as pipetas possuem pistão em aço inox 316 altamente polido isento de lubrificante (graxa de qualquer tipo) e permitem o ajuste do volume pelo volúmetro ou pelo botão superior. Todas as pipetas possuem ejetor metálico de ponteiras destacável do corpo da pipeta. Todas as pipetas possuem botão com código de cores para facilitar a identificação dos diferentes modelos e as ponteiras Diamond correspondentes. Todas as pipetas foram fabricadas dentro da norma ISO 9001. Inclui um Guia de Pipetagem Original. Inclui um guia de bolso. Inclui um certificado de calibração (Certificado de Conformidade) individual para cada pipeta, com seu número de série. Inclui um manual de operações</t>
  </si>
  <si>
    <t>Multitec</t>
  </si>
  <si>
    <t>Caixa para manutenção de ratos em polipropileno, autoclavável, resistente a ácidos, nas medidas 41x34x16cm (414 x 344 x 168mm).</t>
  </si>
  <si>
    <t>Gaiola para camundongos, confeccionada em polipropileno, sem borda, autoclavável e resistente a ácidos, medidas aproximadas de 30 x 20 x 13 cm, com 12 (doze) extratores laterais (travas de empilhamento), tampa em inox AISI 304 eletropolido, comedouro embutido em \'V\' com laterais triangulares fixas e divisória interna basculante para formar o comedouro, arruela fixa para proteção da rolha e encaixe do bico do bebedouro, incluindo 01 bebedouro de polipropileno com capacidade para 250 ml, rolha cônica de borracha preta e antiácido, bico de aço inoxidável reto de 8 cm.</t>
  </si>
  <si>
    <t>Gaiola para ratos, base em polipropileno, autoclavável, resistentes a ácidos, nas medidas 41x34x16 cm. tampa de arame de aço inox aisi 304, eletropolido, malha 7,5 mm, comedouro embutido em "v", laterais triângulares fixas, divisórias basculantes para formar o comedouro. incluso bebedouro de polipropileno com capacidade para 700 ml, com rolha de formato cônico de borracha preta e bico de aço inoxidável de 85 mm.</t>
  </si>
  <si>
    <t>Beiramar</t>
  </si>
  <si>
    <t>Bequer de vidro borosilicato, graduado, forma alta, 250ml.</t>
  </si>
  <si>
    <t>Bequer de vidro, graduado, forma alta, 1000ml.</t>
  </si>
  <si>
    <t>Caixa (Rack) para 100 tubos Criogênicos de 1.5 / 2.0 ml, para armazenamento em freezer - 86°C; com tampa com fecho de segurança e dobradiça, fabricado em polipropileno rígi- do, autoclavável; dimensöes: 141 x 151 x 57 mm, todos os poços possuem identificação alfanumérica.</t>
  </si>
  <si>
    <t>Caixa com tampa p/ armazenamento de 81 tubos “criogênicos” ou microtubos eppendorf de 1,5mL-2mL cor natural</t>
  </si>
  <si>
    <t>Caixa plástica porta lâmina, com capacidade para 100 lâmi-nas, medindo 210x165x30mm.</t>
  </si>
  <si>
    <t>Estante em polipropileno com capacidade para 100 microtubos de 1,5 a 2 mL</t>
  </si>
  <si>
    <t>Estante para 20 tubos falcon de 50 ml.</t>
  </si>
  <si>
    <t>Frasco p/ cultura de células, em poliestileno transparente, descartável, estéril, com tampa, capacidade para 50ml (25cm²).</t>
  </si>
  <si>
    <t>Frasco (garrafa) de cultura de tecidos, sem filtro, de 25 cm², com capacidade para 60ml, com dispositivo de aeração, gargalo inclinado, fabricado em poliestireno, estéril, li vre de DNASE, RNASE pirogênios e toxinas (pct com 10 uni- dades).</t>
  </si>
  <si>
    <t>Frasco de vidro transparente, com tampa rosqueada, auto- clavável, 500ml.</t>
  </si>
  <si>
    <t>Frasco para reagente em vidro borosilicato 3.3, de alta resistência química e térmica, com boca larga, graduado, com tampa azul, com rosca gl 45 e dispositivo antigota em p.p. autoclavável, com capacidade para 500ml.</t>
  </si>
  <si>
    <t>Frasco para reagente em vidro borosilicato 3.3, de alta resistência química e térmica, com boca larga, graduado, com tampa azul, rosca gl 45 e dispositivo antigota em p.p. autoclavável, com capacidade para 100 ml.</t>
  </si>
  <si>
    <t>Mangueira de silicone indicada para uso geral, com resistência a altas temperaturas, flexibilidade a baixas temperaturas, resistência elétrica, inodoro, insípido, atóxico, resistência à produtos químicos. Dimensões: medida externa de 11,5mm, medida interna de 8mm, espessura da parede de 1,75mm.</t>
  </si>
  <si>
    <t>m</t>
  </si>
  <si>
    <t>Membrana filtrante quadriculada, 47mm de diâmetro, porosi- dade 0,45 micra (cx. c/ 100).</t>
  </si>
  <si>
    <t>Papel de filtro qualitativo, 24cm de diâmetro (cx. c/ 100)</t>
  </si>
  <si>
    <t>Pipeta plástica estéril de 1 mL – pct c/50 un</t>
  </si>
  <si>
    <t>Placas de microtitulação (96 poços) tipo Elisa, para cultura de tecidos, fundo plano (chato), com tampa, em poliestireno cristal transparente, estéreis (embalada individualmente)</t>
  </si>
  <si>
    <t>Ponteira 200-1000 microlitros, autoclavável, azul (pacote com 1000 unidades)</t>
  </si>
  <si>
    <t>Ponteira branca 0,1-10ul pacote c/ 1000</t>
  </si>
  <si>
    <t>Rack autoclavável para 96 ponteiras de 200-1000 UL.</t>
  </si>
  <si>
    <t>Rack flutuante p/microtubos (unidade)</t>
  </si>
  <si>
    <t>Remazol azul brilhante R (emb. c/25g)</t>
  </si>
  <si>
    <t>Tubo tipo ependorf 0,2 ml tampa arredondada - pacote com 500 unidades.</t>
  </si>
  <si>
    <t>Tubos para centrífuga tipo Falcon, fundo cônico, em plás- tico, com tampa de rosca, estéreis, capacidade de 15 ml (emb. com 40 peças).</t>
  </si>
  <si>
    <t>Agulha para gavagem para camundongo, agulha de aço inox BD – 10; cânula diâmetro interno 1,0 mm c/ esfera 2,7 mm; raio de 40 mm; comprimento de 31 mm</t>
  </si>
  <si>
    <t>Agulha para gavagem para rato, agulha de aço inox BD – 12, cânula diâmetro interno 1,2 mm c/ esfera 2,3 mm; raio de 40 mm; comprimento de 54 mm</t>
  </si>
  <si>
    <t>Genolab</t>
  </si>
  <si>
    <t>Balão de vidro, fundo chato, 500ml, gargalo curto.</t>
  </si>
  <si>
    <t>Balão volumétrico, de vidro, Classe A, com rolha de polietileno , 250ml.</t>
  </si>
  <si>
    <t>Balão volumétrico, fundo chato, com rolha de vidro esmerilhada, 1000 ml.</t>
  </si>
  <si>
    <t>Balão volumétrico, fundo chato, com rolha de vidro esmerilhada, 500 ml.</t>
  </si>
  <si>
    <t>Bastão de vidro de 10mm x 300mm.</t>
  </si>
  <si>
    <t>Béquer 50 mL - Copo Graduado tipo Griffin, forma baixa, espessura de parede "Standard", fabricado em vidro boro-silicato de baixa expansão. - DADOS TÉCNICOS: 1. TIPO DE VIDRO E COEFICIENTE DE EXPANSÃO TÉRMICA LINEAR: Fabricado em vidro boro-silicato de baixa expansão, com coeficiente de expansão térmica linear entre 0 e 300 oC de 32-33 +/- 1,5 x 10-7 cm/cm/oC e, desta forma atendendo à especificação A.S.T.M. E 438 quanto ao material construtivo como Tipo I, classe A. 2.GRAVAÇÃO DO MATERIAL: Gravação feita em esmalte quimicamente e termicamente resistente e permanente. 3. ESPECIFICAÇÕES DE VOLUMETRIA: Dimensional e espessuras de parede, presença de inclusões (bolhas, pedras e cordas) e gravação, atende e excede às construtivas da ASTM E 960, ISO 3819 e LGM-2. 4. VOLUMETRIA, RASTREABILIDADE E CALIBRAÇÃO: Não se aplica a produtos graduados. 5. CARACTERÍSTICAS QUÍMICAS: Isentos de alcalinidade. O material de vidro mantém suas características de resistência térmica e mecânicas inalteradas, quando não submetidos às temperaturas especificadas no catálogo de uso continuo acima de 230oC ou casualmente acima de 490oC. Com Certificado ISO 9001</t>
  </si>
  <si>
    <t>Bequer de vidro, graduado, forma alta, 50ml.</t>
  </si>
  <si>
    <t>Bequer de vidro, graduado, forma baixa, 500ml.</t>
  </si>
  <si>
    <t>Proveta de vidro, graduada, 100ml, 1/10.</t>
  </si>
  <si>
    <t>Starglass</t>
  </si>
  <si>
    <t>Barra magnética lisa para agitador magnético, cilíndricas 9 x 50 mm, sem anel.</t>
  </si>
  <si>
    <t>Bequer de vidro, graduado, forma baixa, 250ml.</t>
  </si>
  <si>
    <t>Lâmina de vidro, lapidada, com ponta fosca para identificação de amostras, dimensões de 26mm x 76mm, espessura de 1,0 – 1,2mm, intercaladas uma a uma com folha de papel. Caixa com 50 unidades.</t>
  </si>
  <si>
    <t>Lâmina de vidro, lapidada, para microscopia, 26mm x 76mm (cx. c/ 50).</t>
  </si>
  <si>
    <t>Lamínula de vidro para microscopia, 24mm x 24mm (cx. c/ 100).</t>
  </si>
  <si>
    <t>Lamínula de vidro p/ microscopia, 24mm x 40mm (cx. c/ 100)</t>
  </si>
  <si>
    <t>Lamínula de vidro para microscopia, 24mm x 60mm x 12mm de espessura (c x. c/ 100).</t>
  </si>
  <si>
    <t>Lamínula de vidro para microscopia, medindo 24mm x 32mm e espessura de entre 0,13mm - 0,16mm, limpa e isenta de imperfeições. Embaladas de acordo com com o fabricante, que garanta a integridade e limpeza do produto até o final do uso, constando externamente os dados de identificação e procedência. Caixa com 100 unidades.</t>
  </si>
  <si>
    <t>Placa de Petri de vidro 100 mm de diâmetro x 20 mm de altura</t>
  </si>
  <si>
    <t>PONTEIRA SEM FILTRO BARREIRA, NÃO ESTERIL, EM POLIPROPILENO VIRGEM DE DNASE/RNASE E PIROGÊNIO, CAP. 20-200 uL COR AMARELA, PACOTE COM 1000 UNIDADES. REF. T-200-Y</t>
  </si>
  <si>
    <t>Sistema de filtração esterilizante a vácuo de 500 mL e tamanho de 85x85x213mm, com reservatório, estéril, livre de DNASE, RNASE, Pirogênio e toxinas, membrana filtrante de pés de 0,22 micrômetros. Sistema esterilizado, embalado individualmente e descartável</t>
  </si>
  <si>
    <t>Conceitual</t>
  </si>
  <si>
    <t>Navalha descartável modelo 818, de aço inox especial, com bordas revestidas com uma combinação de cerâmica e teflon para eliminar corrosão, aumentar a vida útil, reduzir a fricção, eliminar possíveis estrias e compressöes, tamanho de 77 x 14mm, utilizável em qualquer micrótomo que traba- lhe com a navalha descartável de alto perfil (cx. com 50 und.) - Marca Leica para atendimento da pesquisa.</t>
  </si>
  <si>
    <t>Liliane</t>
  </si>
  <si>
    <t>Frasco de vidro para diluição de leite, capacidade 160 mL.</t>
  </si>
  <si>
    <t>Frasco Mariotte saída para junta cônica esmirilhada de 2 litros.</t>
  </si>
  <si>
    <t>Proveta de polipropileno, graduada, 2000ml.</t>
  </si>
  <si>
    <t>Perlab</t>
  </si>
  <si>
    <t>Filtro para seringa, estéril, com membrana poliestersulfônica (PES) de 0,22 micrômetros; para a filtração de soluções aquosas; área de filtração de 6 cm2; dimensões de 27mm x 33mm; embalado individualmente.</t>
  </si>
  <si>
    <t>Science</t>
  </si>
  <si>
    <t>Eletrodo de escoamento DM-20 compatível co phgametro digimed</t>
  </si>
  <si>
    <t>Analyser</t>
  </si>
  <si>
    <t>Pipeta plástica estéril de 10 mL – pct c/ 50 un</t>
  </si>
  <si>
    <t>Placa 96 poços em PP estéril fundo chato para cultura de células</t>
  </si>
  <si>
    <t>Placa de cultura estéril, de 24 poços, capacidade para 3mlem cada poço , fundo chato, com tampa.</t>
  </si>
  <si>
    <t>Placa de Petri, descartável, de poliestireno cristal, estéril, 40x15mm (pacote com 20 unidades).</t>
  </si>
  <si>
    <t>Rack autoclavável para 96 ponteiras de 0-200 UL.</t>
  </si>
  <si>
    <t>Tubo de centrífuga, tipo falcon, em polipropileno, capaci- dade 15ml, cônico, estéril, autoclavável, graduado, com tampa, área branca para marcação (emb. c/ 50).</t>
  </si>
  <si>
    <t>Tubo de centrífuga, tipo falcon, em polipropileno, capaci- dade 50ml, cônico, estéril, autoclavável, graduado, com tampa, área branca para marcação (emb. c/ 50).</t>
  </si>
  <si>
    <t>Tubo em polipropileno tipo falcon 50ml, estéril (caixa com 20).</t>
  </si>
  <si>
    <t>Tubos criogenicos capacidade de 2 ml fundo redondo e base auto sustentavel, graduado, autoclavavel, espaço para identificação, tampa com rosca externa, esteril,livre de pirogenios, na citotoxico e nao mutagenico. Pacote com 50 unidades.</t>
  </si>
  <si>
    <t>Tubos tipo eppendorf de 1,5 mL autoclavável – pct c/ 500 unidades</t>
  </si>
  <si>
    <t>Biometrix</t>
  </si>
  <si>
    <t>Caixa/100 tubos ependorff 1,5ml/2,0ml c/tampa e fechadura ( unidade)</t>
  </si>
  <si>
    <t>Pipeta de Pasteur em plástico c/ bulbo, capacidade de 3ml.</t>
  </si>
  <si>
    <t>Ponteira descartável para micropipetas de 1000 a 5000 microlitros (pcte. c/ 100).</t>
  </si>
  <si>
    <t>HL</t>
  </si>
  <si>
    <t>Micropipeta de precisão para micro volume com intervalo de uso de 1 a 10µL com incrementos de escala de 0,01 µL, adaptador dois estágios para ejeção de ponteiras de colar curto / longo, precisão menor ou igual a 0,012µL / 0,40 % e exatidão ± 0,025µL / ± 1,0 %. Todas as pipetas possuem o corpo e todas as partes plásticas fabricadas em PVDF para maior resistência a ambientes de laboratórios. Todas as pipetas possuem pistão em aço inox 316 altamente polido isento de lubrificante (graxa de qualquer tipo) e permitem o ajuste do volume pelo volúmetro ou pelo botão superior. Todas as pipetas possuem ejetor metálico de ponteiras destacável do corpo da pipeta. Todas as pipetas possuem botão com código de cores para facilitar a identificação dos diferentes modelos e as ponteiras correspondentes. Todas as pipetas foram fabricadas dentro da norma ISO 9001. Inclui um Guia de Pipetagem Original. Inclui um guia de bolso. Inclui um certificado de calibração (Certificado de Conformidade) individual para cada pipeta, com seu número de série. Inclui um manual de operações.</t>
  </si>
  <si>
    <t>Micropipeta de precisão para micro volume com intervalo de uso de 10 a 100µL com incrementos de escala de 0,1 µL, precisão menor ou igual a 0,10µL / 0,15 % e exatidão ± 0,35µL / ± 0,8 %. Todas as pipetas possuem o corpo e todas as partes plásticas fabricadas em PVDF para maior resistência a ambientes de laboratórios. Todas as pipetas possuem pistão em aço inox 316 altamente polido isento de lubrificante (graxa de qualquer tipo) e permitem o ajuste do volume pelo volúmetro ou pelo botão superior. Todas as pipetas possuem ejetor metálico de ponteiras destacável do corpo da pipeta. Todas as pipetas possuem botão com código de cores para facilitar a identificação dos diferentes modelos e as ponteiras correspondentes. Todas as pipetas foram fabricadas dentro da norma ISO 9001. Inclui um Guia de Pipetagem Original. Inclui um guia de bolso e manual de operações. Acompanhada de certificado de calibração na Rede Brasileira de Calibração, com selo RBC, com exatidão de +/- 0,6%.</t>
  </si>
  <si>
    <t>Micropipeta de precisão para micro volume com intervalo de uso de 100 a 1000 µL com incrementos de escala de 1,0 µL, precisão menor ou igual a 0,6µL / 0,15% e exatidão ± 3µL / ± 0,8%. Todas as pipetas possuem o corpo e todas as partes plásticas fabricadas em PVDF para maior resistência a ambientes de laboratórios. Todas as pipetas possuem pistão em aço inox 316 altamente polido isento de lubrificante (graxa de qualquer tipo) e permitem o ajuste do volume pelo volúmetro ou pelo botão superior. Todas as pipetas possuem ejetor metálico de ponteiras destacável do corpo da pipeta. Todas as pipetas possuem botão com código de cores para facilitar a identificação dos diferentes modelos e as ponteiras correspondentes. Todas as pipetas foram fabricadas dentro da norma ISO 9001. Inclui um Guia de Pipetagem Original. Inclui um guia de bolso e um manual de operações. Acompanhada de certificado de calibração na Rede Brasileira de Calibração, com selo RBC, com exatidão de +/- 0,6%.</t>
  </si>
  <si>
    <t>Placa de cultura de tecidos 12 poços com tampa.</t>
  </si>
  <si>
    <t>Ponteira cor neutra, com filtro, para micropipeta, uso universal, estéril, compatível com micropipeta de marca Jensons, volume de 0,5 a 10 microlitros, livre de DNase e RNase, pirogênio e metais pesados (caixa com 96 pontei- ras estereis).</t>
  </si>
  <si>
    <t>Ponteira neutra, para micropipeta, uso universal, autoclavável, vol. 0,1 a 20 microlitros, livre de DNAse e RNAse, pirogênio e metais pesados (embalagem com 500un)</t>
  </si>
  <si>
    <t>Ponteiras para micropipeta, uso universal, 0,5 – 10 ul (curta), sem filtro, não estéreis, fabricadas em polipropileno atóxico com 99,9% de pureza, livre de DNase, RNase, pirogenios, minerais ou metais pesados, autoclavável a 121ºC por 15 minutos, cor natural. Pacote com 1000 ponteiras.</t>
  </si>
  <si>
    <t>Pct</t>
  </si>
  <si>
    <t>Repipetador/Dispensador manual (tipo micropipeta), aceita até 8 tamanhos diferentes de seringa(Combitips), com adaptador (bocal) para combitips de 50ml.</t>
  </si>
  <si>
    <t>Tubos de Polipropileno p/ PCR 0.2ml c/ tampa redonda,auto- clavável, estéril, livre de RNAse e DNase, embalagem com 1000 unidades.</t>
  </si>
  <si>
    <t>Neobio</t>
  </si>
  <si>
    <t>Algodão hidrofílico, absorvente. Embalagem com 500g.</t>
  </si>
  <si>
    <t>rl</t>
  </si>
  <si>
    <t>Bequer de vidro, graduado, forma alta, 500ml.</t>
  </si>
  <si>
    <t>Caixa porta lâminas, com capacidade para 50 lâminas de mi- croscopia, confecionada em polipropileno, dimensöes apro- ximadas de 225 x 95 x 35mm.</t>
  </si>
  <si>
    <t>Câmara de Neubauer dupla espelhada 7,5x3,0 cm, profundidade da câmara 0,1mm, volume total 0,9mm3.</t>
  </si>
  <si>
    <t>Cilindros de aço inos para esterelizar pipetas sorológicas graduadas 60x 400mm.</t>
  </si>
  <si>
    <t>Frasco de vidro transparente, com tampa rosqueada, auto- clavável, 1000ml.</t>
  </si>
  <si>
    <t>Frasco de vidro transparente, com tampa rosqueada, autoclavável, 100ml.</t>
  </si>
  <si>
    <t>Lamínula de vidro redodonda, 13mm de diâmetro. Caixa com 100 unidades.</t>
  </si>
  <si>
    <t>Lamínula para citologia, 24mm x 60mm (cx. c/ 100).</t>
  </si>
  <si>
    <t>Micropipeta 8 canais, automática, em PVC, autoclavável, ajustável de 50 a 300 uL, incrementos de 5uL, c/ ejetor de ponteiras, sistema que permita ajustar a calibração e certificado de aferição.</t>
  </si>
  <si>
    <t>Papel de filtro qualitativo 10 cm de diâmetro (cx. c/ 100)</t>
  </si>
  <si>
    <t>Seringa (Combitips) para uso em Repipetador/Dispensador manual capacidade de 0,50ml.</t>
  </si>
  <si>
    <t>Tubo de silicone (silastic) com diâmetro interno de 0,59mm e diâmetro externo de 0,99mm (pacote com 15 metros).</t>
  </si>
  <si>
    <t>Oripack</t>
  </si>
  <si>
    <t>113/2011</t>
  </si>
  <si>
    <t>Gaze hidrófila tipo queijo, 4 dobras – 8 camadas 91cm x 91m, confeccionada com fios 100% algodão.</t>
  </si>
  <si>
    <t>339030-36</t>
  </si>
  <si>
    <t>Luva de látex para procedimentos, não estéril, ambidestra, antialérgica, pré-talcada, com pó bioabsorvível (cx. c/ 100 unidades), tamanho extra pequeno.</t>
  </si>
  <si>
    <t>Luva de látex para procedimentos, não estéril, ambidestra, antialérgica, pré-talcada, com pó bioabsorvível (cx. c/ 100 unidades), tamanho grande.</t>
  </si>
  <si>
    <t>Gabmaster</t>
  </si>
  <si>
    <t>Agulha descartavel 20 x 5,5 (cx c/100), bissel trifacetado, cânula siliconizada, canhão transparente, embaladas individualmente. Data de fabricação do ano vigente.</t>
  </si>
  <si>
    <t>Agulha descartável 25 x 6 (cx. C/ 100)</t>
  </si>
  <si>
    <t>Lâmina para bisturi nº 15 (cx. c/ 100).</t>
  </si>
  <si>
    <t>Luva de látex para procedimento, antiderrapante, ambidestra, hipoalérgica, resistente a álcoois, alcalóides, ácidos e acetonas, talcada, biodegradável, não estéril (caixa c/ 100), tamanho médio.</t>
  </si>
  <si>
    <t>Luva de látex para procedimento, antiderrapante, ambidestra, hipoalérgica, resistente a alcoóis, alcalóides, ácidos e acetonas, talcada, biodegradável, não estéril (caixa c/ 100), tamanho grande.</t>
  </si>
  <si>
    <t>Luva de látex para procedimento, antiderrapante, ambidestra, hipoalérgica, resistente a álcoois, alcalóides, ácidos e acetonas, talcada, biodegradável, não estéril (caixa c/ 100), tamanho pequeno.</t>
  </si>
  <si>
    <t>Máscara cirúrgica descartável, com elástico, cor branca (pcte. c/ 100).</t>
  </si>
  <si>
    <t>Seringa descartável 1ml, estéril, com agulha 13mm x 4.5mm, agulha removível, uso para insulina.</t>
  </si>
  <si>
    <t>Ortopédia</t>
  </si>
  <si>
    <t>Luva de látex para procedimentos, não estéril, ambidestra, antialérgica, pré-talcada, com pó bioabsorvível (cx. c/ 100 unidades), tamanho médio.</t>
  </si>
  <si>
    <t>Luva de látex para procedimentos, não estéril, ambidestra, antialérgica, pré-talcada, com pó bioabsorvível (cx. c/ 100 unidades), tamanho pequeno.</t>
  </si>
  <si>
    <t>Pro-Service</t>
  </si>
  <si>
    <t>Agulha descartável 30x7 caixa com 100</t>
  </si>
  <si>
    <t>Agulha descartável 30x8, cx c/ 100</t>
  </si>
  <si>
    <t>Agulha descartável, 13mm x 4,5mm,bissel trifacetado, cânula siliconizada, canhão transparente, embaladas individualmente. Data de fabricação do ano vigente(cx. c/ 100).</t>
  </si>
  <si>
    <t>Cabo para bisturi nº 04.</t>
  </si>
  <si>
    <t>Coletor de material perfurocortante (seringas, agulhas, etc.), confeccionado em papelão resistente, protegido internamente com saco plástico, capacidade para 3 litros.</t>
  </si>
  <si>
    <t>Lençol de Papel hospitalar de papel 70 cm x50 mt, picotado</t>
  </si>
  <si>
    <t>Máscara descartável, com três camadas, hipoalérgica, tiras laterais em lycra, suporte nasal em alumínio, cor azul. (caixa c/ 50).</t>
  </si>
  <si>
    <t>Pinça anatômica de dissecção com serrilha normal, tamaho 12 cm</t>
  </si>
  <si>
    <t>Pinça de aço inox, ponta fina, 15cm.</t>
  </si>
  <si>
    <t>Seringa descartável 1ml, para insulina, bico slip U100, sem agulha.</t>
  </si>
  <si>
    <t>Seringa descartável 20ml, sem agulha, estéril, atóxica e antipirogênica, confeccionada em polipropileno, siliconizada internamente garantindo suavidade no deslize e controle preciso na aspiração e aplicação de medicamentos, cilindro altamente transparente, que permite a visualização nítida do fluido aspirado; apresenta anel de retenção que impede o desprendimento do êmbolo e evita perda do medicamento durante a aspiração, bico Luer-Lok (rosca dupla) escala de graduação c/ alto grau de precição, traços e números de inscrição claros e legíveis, esterilizadas a óxido de etileno - e submetidas a todos os ensaios físico- químicos e microbiológicos de acordo com as normas NBR e Farmacopéia, produto atendendo às especificaçöes das normas NBR e Boas Práticas de Fabricação, embalada individualmente.</t>
  </si>
  <si>
    <t>Seringa descartável 5ml, sem agulha, estéril, atóxica e antipirogênica, confeccionada em polipropileno, siliconizada internamente garantindo suavidade no deslize e controle preciso na aspiração e aplicação de medicamentos, cilindro altamente transparente, que permite a visualização nítida do fluido aspirado; apresenta anel de retenção que impede o desprendimento do êmbolo e evita perda do medicamento durante a aspiração, bico Luer-Lok (rosca dupla) escala de graduação c/ alto grau de precição, traços e números de inscrição claros e legíveis, esterilizadas a óxido de etileno e submetidas a todos os ensaios físico- químicos e microbiológicos de acordo com as normas NBR e Farmacopéia, produto atendendo às especificaçöes das normas NBR e Boas Práticas de Fabricação, embalada individualmente.</t>
  </si>
  <si>
    <t>Seringa descartável de 3 mL com agulha 25x7</t>
  </si>
  <si>
    <t>Tesoura cirúrgica ponta romba (curva), 15cm.</t>
  </si>
  <si>
    <t>Medis</t>
  </si>
  <si>
    <t>Coletor de material perfurocortante (seringas, agulhas etc.), contendo acessórios internos de proteção, com capacidade para 13 litros.</t>
  </si>
  <si>
    <t>Coletor de material perfurocortante (seringas, agulhas, etc.), contendo acessórios internos de proteção, com capacidade para 13 litros (cx. c/ 10 unidades).</t>
  </si>
  <si>
    <t>Esparadrapo branco impermeável com capa 0,10m x 4,50m.</t>
  </si>
  <si>
    <t>Luva cirúrgica de látex esterilizada, formato anatômico, antialérgica, pré-talcada com pó bioabsorvível, nº 7 (pequeno). Embalada em par.</t>
  </si>
  <si>
    <t>par</t>
  </si>
  <si>
    <t>Luva de látex para procedimentos, não estéril, ambidestra, antialérgica, não talcada (caixa c/ 100), tamanho médio.</t>
  </si>
  <si>
    <t>Luva de látex para procedimentos, não estéril, ambidestra, antialérgica, não talcada (cx c/ 100), tamanho grande.</t>
  </si>
  <si>
    <t>Luva de látex para procedimentos, não estéril, ambidestra, antialérgica, não talcada (cx c/ 100), tamanho pequeno.</t>
  </si>
  <si>
    <t>Seringa para aplicação de insulina 100UI - Seringa descartável graduada em unidades (de 2 em 2 unidades), agulha fixa de 12,7mm de comprimento por 0,33mm de diâmetro, sem espaço morto e com capacidade para 100 unidades de insulina, de acordo com a NR 32 e demais leis pertinentes.</t>
  </si>
  <si>
    <t>C B S</t>
  </si>
  <si>
    <t>Lâmina para bisturi nº 24 (cx. c/ 100).</t>
  </si>
  <si>
    <t>Pinça anatômica reta 10cm.</t>
  </si>
  <si>
    <t>Pinça dente de rato, reta, aço inoxidável, 10cm.</t>
  </si>
  <si>
    <t>Seringa descartável 3ml, estéril, sem agulha (cx. c/ 100).</t>
  </si>
  <si>
    <t>Tesoura cirúrgica, fina, ponta romba, reta, 15 cm.</t>
  </si>
  <si>
    <t>Gyn</t>
  </si>
  <si>
    <t>Bandeja para laboratório, confeccionada em plástico resis- tente, cor branca, 40cm(comp) x 26cm(larg) x 7cm(altura).</t>
  </si>
  <si>
    <t>Atlantis</t>
  </si>
  <si>
    <t>Meio DMEM – (Meio Eagle modificado por Dulbecco) com L-glutamina, 1g/L de glicose e piruvato de sódio – pó para 1 litro.</t>
  </si>
  <si>
    <t>339030-40</t>
  </si>
  <si>
    <t>Penicilina-streptomicina conjugada, 100ml</t>
  </si>
  <si>
    <t>339030-09</t>
  </si>
  <si>
    <t>Soro fetal bovino estéril e inativado, isento de micoplas- ma e outros agentes contaminantes (fco. c/ 500ml)</t>
  </si>
  <si>
    <t>Orbital</t>
  </si>
  <si>
    <t>114/2011</t>
  </si>
  <si>
    <t>Meio de cultura Agar manitol com vermelho de fenol (Salt Agar) (Emb. c/ 250 g).</t>
  </si>
  <si>
    <t>Meio de cultura Kia (Kligler Iron Agar) emb. C/ 500g</t>
  </si>
  <si>
    <t>Meio Lowenstein Jensen (Meio L.J.) (Emb. C/ 500g).</t>
  </si>
  <si>
    <t>Meios para cultura de fungos, caldo Sabouroud com 500g.</t>
  </si>
  <si>
    <t>Agar Amido Dextrose (Emb. C/ 500g)</t>
  </si>
  <si>
    <t>Meio de cultura Ágar Saboraud com cloranfenicol, desidra- tado (emb. c/ 500g).</t>
  </si>
  <si>
    <t>Meio de cultura Caldo BHI (emb. c/ 500 g)</t>
  </si>
  <si>
    <t>Ágar Brain Heart Infusion (BHI) (emb. c/ 100g).</t>
  </si>
  <si>
    <t>Elimed</t>
  </si>
  <si>
    <t>Heparina (liquemine) 5.000 UI/mL, frasco c/ 5mL, caixa c/ 50 frasco</t>
  </si>
  <si>
    <t>Democrata</t>
  </si>
  <si>
    <t>Extrato de levedura para meio de cultura(emb. c/ 100g.)</t>
  </si>
  <si>
    <t>Meio de cultura RPMI com L-glutamina e sem bicarbonato, em pó (frasco para preparo de 1 litro)</t>
  </si>
  <si>
    <t>ALBUMIN BOVINE FRACTION V 100G</t>
  </si>
  <si>
    <t>Interlab</t>
  </si>
  <si>
    <t>Bandeja confeccionada em polietileno (plástico resistente) na cor branca, com dimensões de 54 x 38 x 8,5 cm (tipo bandeja para carne)</t>
  </si>
  <si>
    <t>339030-21</t>
  </si>
  <si>
    <t>116/2011</t>
  </si>
  <si>
    <t>Álcool etílico hidratado de 92,8°(INPM), para uso doméstico, embalagem plástica de acordo com as normas do INOR-OCP-0008 do INMETRO. Embalagem de 01(um) litro. Validade mínima de 30 meses na entrega. Acondicionados em caixas de papelão originais do fabricante com 12 unidades, devidamente lacradas sem marcas de violação.</t>
  </si>
  <si>
    <t>339030-22</t>
  </si>
  <si>
    <t>Ultimax</t>
  </si>
  <si>
    <t>117/2011</t>
  </si>
  <si>
    <t>Caixa organizadora em polipropileno, com tampa, transparente (cristal), média, medindo 41cm de profundidade, 29cm de largura e 12cm de altura.</t>
  </si>
  <si>
    <t>339030-16</t>
  </si>
  <si>
    <t>Papelaria Luana</t>
  </si>
  <si>
    <t>Fita adesiva para autoclave, em papel crepado, com listras impressas com tinta especial que em contato com a temperatura empregada muda de cor, tornando-se pretas, com medida de 19mm de largura x 30m de comprimento x 0,18mm de espessura.</t>
  </si>
  <si>
    <t>Mercantil</t>
  </si>
  <si>
    <t>Total Valor Anterior &gt;</t>
  </si>
  <si>
    <t>Total Valor  Atual &lt;</t>
  </si>
  <si>
    <t>Pregão 111/2011</t>
  </si>
  <si>
    <t>Total Atual</t>
  </si>
  <si>
    <t>Novo Total</t>
  </si>
  <si>
    <t>&lt;=                          Novo Total Geral</t>
  </si>
  <si>
    <t>&lt;=                  Novo Saldo Restante</t>
  </si>
  <si>
    <t>Total Gasto no Pregão</t>
  </si>
  <si>
    <t>Pregão 112/2011</t>
  </si>
  <si>
    <t>Pregão 113/2011</t>
  </si>
  <si>
    <t>Pregão 114/2011</t>
  </si>
  <si>
    <t>Pregão 116/2011</t>
  </si>
  <si>
    <t>Pregão 117/2011</t>
  </si>
  <si>
    <t>&lt;=    Novo Total do ICB na Matriz</t>
  </si>
  <si>
    <t>INSTITUTO DE CIÊNCIAS BIOMÉDICAS</t>
  </si>
  <si>
    <t>Já Empenhado em 2012</t>
  </si>
  <si>
    <t>Modalidade</t>
  </si>
  <si>
    <t>Pré-Empenho</t>
  </si>
  <si>
    <t>UGR</t>
  </si>
  <si>
    <t>PTRES</t>
  </si>
  <si>
    <t>Fonte</t>
  </si>
  <si>
    <t>PI - Enq.</t>
  </si>
  <si>
    <t>PI - Ação</t>
  </si>
  <si>
    <t>PI - Etapa</t>
  </si>
  <si>
    <t>PI - Categoria</t>
  </si>
  <si>
    <t>PI - Modalidade</t>
  </si>
  <si>
    <t>Unidade</t>
  </si>
  <si>
    <t xml:space="preserve">Qtde </t>
  </si>
  <si>
    <t>SIAFI2</t>
  </si>
  <si>
    <t>SIAFI3</t>
  </si>
  <si>
    <t>043477</t>
  </si>
  <si>
    <t>0112</t>
  </si>
  <si>
    <t>I</t>
  </si>
  <si>
    <t>G</t>
  </si>
  <si>
    <t>N</t>
  </si>
  <si>
    <t>1.2</t>
  </si>
  <si>
    <t>Pregão 217/2010</t>
  </si>
  <si>
    <t>7.9</t>
  </si>
  <si>
    <t>ICB0</t>
  </si>
  <si>
    <t>Pregão 113/2010</t>
  </si>
  <si>
    <t>7.1</t>
  </si>
  <si>
    <t>Pregão 218/2010</t>
  </si>
  <si>
    <t>15.15</t>
  </si>
  <si>
    <t>Marvencrall´s</t>
  </si>
  <si>
    <t>GAIOLA PARA RATOS, BASE EM POLIPROPILENO, AUTOCLAVÁVEL, RESISTENTES A ÁCIDOS, NAS MEDIDAS 41x34x16CM. TAMPA DE ARAME DE AÇO INOX AISI 304, ELETROPOLIDO, MALHA 7,5MM, COMEDOURO EMBUTIDO EM "V", LATERAIS TRIÂNGULARES FIXAS, DIVISÓRIAS BASCULANTES PARA FORMAR O COMEDOURO. INCLUSO BEBEDOURO DE POLIPROPILENO COM CAPACIDADE PARA 700ML, COM ROLHA DE FORMATO CÔNICO DE BORRACHA PRETA E BICO DE AÇO INOXIDÁVEL DE 85MM</t>
  </si>
  <si>
    <t>Sei</t>
  </si>
  <si>
    <t>PVPI Degermante</t>
  </si>
  <si>
    <t>1.3</t>
  </si>
  <si>
    <t>sei</t>
  </si>
  <si>
    <t>Dispensa 46/2012</t>
  </si>
  <si>
    <t>Nova Analítica</t>
  </si>
  <si>
    <t>153528</t>
  </si>
  <si>
    <t>3232</t>
  </si>
  <si>
    <t>Cartucho de Deionização, código “LC127", para o sistema de Purificação de Água Elga, modelo Pure Lab Máxima.</t>
  </si>
  <si>
    <t>unidade</t>
  </si>
  <si>
    <t>2</t>
  </si>
  <si>
    <t>339030-</t>
  </si>
  <si>
    <t>Tablete desinfectante de cloro para equipamento marca: ELGA, modelo: LC127, embalagem com 12 unidades.</t>
  </si>
  <si>
    <t>embalagem</t>
  </si>
  <si>
    <t>1</t>
  </si>
  <si>
    <t>Inversão para Recursos de Capital</t>
  </si>
  <si>
    <t>Saldo Restante</t>
  </si>
  <si>
    <t>Total do ICB na Matriz</t>
  </si>
  <si>
    <t>Pregão 145/2011</t>
  </si>
  <si>
    <t>2.3</t>
  </si>
  <si>
    <t>T. G.</t>
  </si>
  <si>
    <t>04377</t>
  </si>
  <si>
    <t>4040</t>
  </si>
  <si>
    <t>Projetor multimídia com 2600 ANSI Lumens; Conexões: SVGA (800x600); Duração da lâmpada de no mínimo 4000H em alto brilho; contraste de 2000:1, tecnologia de imagem 3D LCD com prisma ótico; Vídeo e controle via USB. Garantia mínima de 1 ano.</t>
  </si>
  <si>
    <t>449052-33</t>
  </si>
  <si>
    <t>Microscópio trinocular com iluminação transmitida de 100W para campo claro e contraste de fase revolver para 06 objetivas, com objetivas n-achroplan, condensador acromático aplanático. Composto: estativa para microscópio, revolver para 06 objetivas de 5x, 10 x, 20x, 40x e 100x imersão. Filtro de conversão d=32x1.5mm; Filtro de interferência verde d=32x4. Fonte de alimentação 12v DC 100w estabilizada. Caixa para lâmpada de 100w com coletor, soquete e filtro anti-calórico; Lâmpada halógena 12v-100w. Fototubo binocular 30º/23, imagem invertida, com prisma e alternância entre visual/foto com mínima vibração, saída para câmera com interface 60N. Suporte para platina D/A. Suporte de condensador com ajustes verticais dos dois lados. Platina mecânica 75x50R superfície anodizada. Objetivas N-achroplan 5x, 10x, 20x, 40x e 100x, com imersão à óleo, condensador acromático aplanático 0.9H D Ph DIC. Lente auxiliar para ajuste do contraste de fase d=30. Ocular PL 10x/23 focalizável. Concha para ocular. COM SISTEMA DIGITAL COM SOFTWARE: Câmera digital de alta resolução c/ software de análise de imagem 3.3 Megapixels, Interface firewire. Software de análise de micro imagens que possibilita vários tipos de ferramentas, destinado ao campo da microscopia biológica, metalográfica e estéreo. Possui ferramentas de medição (pontos, linhas, Circulo, Retângulo e Ângulo). Ferramentas de calibração, ferramentas de tratamentos de imagens. Este software deve realizar controle de saturação de imagens, contraste e cores manualmente ou automaticamente em imagens em tempo real ou salvas. Software de processamento de micro imagens, permite reprodução de vídeo, exportar imagens, vários dispositivos de correção de cores, aritmética de imagens, tonalidade, controle de imagem saturada, medição de pontos, medição de linha, medição de círculo, medição de retângulo, escala, seta indicativa, texto sobre a imagem, ferramentas de calibração entre outras funções conexão USB, software poderoso de controle de display, ajustes e captura de imagens e vídeo em diferentes formatos de arquivos, compartilhamento de imagens a distancia, medições de extensão e de área manualmente, medição automatizada de área em densidade de cor/cinza com display de valores e estatística básica, funções variadas para a composição de imagens, linhas e ícones, filtros especiais binários e reconfiguração de tamanho da imagem e muitas outras funções, configurada por: Câmera de vídeo microscopia Digital, saída imediata digital em formato USB de alta velocidade, controle de branco automático através de software que permite o ajuste de controle de branco automaticamente pela câmera de vídeo e proporcionando sempre cores reais, led indicativo de funcionamento e conector de entrada de força diretamente pelo cabo USB, conexão imediata.</t>
  </si>
  <si>
    <t>449052-08</t>
  </si>
  <si>
    <t>32.3</t>
  </si>
  <si>
    <t>Carl Zeiss</t>
  </si>
  <si>
    <t>Pregão 138/2011</t>
  </si>
  <si>
    <t>Dispensa  57/2012</t>
  </si>
  <si>
    <t>In Vitro</t>
  </si>
  <si>
    <t>Solução HC-Cleaner para o equipamento HumanCount plus.</t>
  </si>
  <si>
    <t>varias</t>
  </si>
  <si>
    <t>varios</t>
  </si>
  <si>
    <t>Dispensa 59/2012</t>
  </si>
  <si>
    <t>Insight</t>
  </si>
  <si>
    <t>FILTRO PARA AR COMPRIMIDO</t>
  </si>
  <si>
    <t>conj</t>
  </si>
  <si>
    <t>339030-25</t>
  </si>
  <si>
    <t>Dispensa 60/2012</t>
  </si>
  <si>
    <t>Alesco</t>
  </si>
  <si>
    <t>jogo</t>
  </si>
  <si>
    <t>Filtro à Pressão</t>
  </si>
  <si>
    <t>Pregão 118/2011</t>
  </si>
  <si>
    <t>Casa Dental</t>
  </si>
  <si>
    <t>Pincel pelo de marta nº 00.</t>
  </si>
  <si>
    <t>339030-10</t>
  </si>
  <si>
    <t>Dental Med Sul</t>
  </si>
  <si>
    <t>Algodão hidrófilo (embalagem com 500g)</t>
  </si>
  <si>
    <t>Gesso comum, tipo II.</t>
  </si>
  <si>
    <t>Emige</t>
  </si>
  <si>
    <t>Compressa de gaze hidrófila não estéril, com tecido 100% algodão, com 13 F ios, tipo tela, com 8 camadas e 5 dobras com dimensão de 7,5 x 7,5 cm quando fechadas e 15 x 30cm quando abertas e 10 x 10cm quando fechadas e 20 x 40cm quando abertas. São alvejadas, purificadas e isentas de impurezas, substâncias gordurosas, amido, corantes corretivos, alvejantes ópticos. São também inodoras e insípidas. (pct. c/500un).</t>
  </si>
  <si>
    <t>Dental Champgnante</t>
  </si>
  <si>
    <t>Broca de carbonato de tungstênio maxi-cut nº. 0251</t>
  </si>
  <si>
    <t>Unidrog</t>
  </si>
  <si>
    <t>Broca de carbonato de tungstênio maxi-cut nº. 1501.</t>
  </si>
  <si>
    <t>Tesoura cirúrgica, ponta reta fina, 15cm.</t>
  </si>
  <si>
    <t>SDK</t>
  </si>
  <si>
    <t>Broca de carbonato de tungstênio maxi-cut nº. 1514</t>
  </si>
  <si>
    <t>Dispensa 96/2012</t>
  </si>
  <si>
    <t>Radiológica</t>
  </si>
  <si>
    <t>Lanterna de segurança para câmara escura, redonda, ajustável, com filtro em acrílico vermelho, construída com chapa de aço tratato e pintado, interruptor externo para acendimento de lâmpada de 5W, 110V.      </t>
  </si>
  <si>
    <t>UNIDADE</t>
  </si>
  <si>
    <t>339030-26</t>
  </si>
  <si>
    <t>Pregão 02/2012</t>
  </si>
  <si>
    <t>Rey-Glass</t>
  </si>
  <si>
    <t>Promega</t>
  </si>
  <si>
    <t>Prestomedi</t>
  </si>
  <si>
    <t>Obah</t>
  </si>
  <si>
    <t>Laborglas</t>
  </si>
  <si>
    <t>Ivan</t>
  </si>
  <si>
    <t>Farbmap</t>
  </si>
  <si>
    <t>Comercial Sphera</t>
  </si>
  <si>
    <t>Sigma</t>
  </si>
  <si>
    <t>CMG</t>
  </si>
  <si>
    <t>Millipore</t>
  </si>
  <si>
    <t>Instrumentos Cirúrgicos</t>
  </si>
  <si>
    <t>02/2012</t>
  </si>
  <si>
    <t>Rey Glass</t>
  </si>
  <si>
    <t>Qtde Emp</t>
  </si>
  <si>
    <t>DNASE I AMP GRADE (frasco 100 un)</t>
  </si>
  <si>
    <t>RNAse Out Recombinant Inhibitor- (5000 units)</t>
  </si>
  <si>
    <t>Superscript II - (frasco 10000 unid)</t>
  </si>
  <si>
    <t xml:space="preserve">Equipo para infusão venosa, para soroterapia (cx. c/ 10) </t>
  </si>
  <si>
    <t>ANTI-RABBIT IGG (H+L), MADE IN GOAT, 1.5 ML</t>
  </si>
  <si>
    <t>Pipeta sorologica descartavel 2 ml graduada, esteril, livre de pirogenios, embaladas individualmente. Pacote com 10 unidades.</t>
  </si>
  <si>
    <t>Rack(estante) dupla face, versátil, que permite acomodar de um lado 96 microtubos de 0,5ml e de outro lado 96 microtubos de 1,5-2,0ml, em po lipropileno rígido, autoclavável, formato retangular.</t>
  </si>
  <si>
    <t>Agarose NA p/ eletroforese de DNA e RNA, c/ baixa eletro-endosmose (0,1) e temperatura de gelificação entre 34 e 37 graus, livre de DNase, RNase e protease (emb.c/ 100g).</t>
  </si>
  <si>
    <t xml:space="preserve">Micropipeta automática em PVC, autoclavável, de volume variável 100 a 1000 microlitros, com calibração na Rede Brasileira de Calibração, acompanhada de certificado de calibração com selo RBC, com exatidão de + 0,6%. </t>
  </si>
  <si>
    <t xml:space="preserve">Membrana filtrante quadriculada, 47mm de diâmetro, porosi- dade 0,45 micra (cx. c/ 100). </t>
  </si>
  <si>
    <t>Captopril, N-[(S)-3-Mercapto-2-methylpropionyl]-L-proline, C4042, ≥ 98% (HPLC), pó, frasco com 5 g.</t>
  </si>
  <si>
    <t>Cloreto de sódio, p.a. (emb. c/ 1Kg). Marca Sigma ou Merckpara atendim ento da pesquisa.</t>
  </si>
  <si>
    <t>Pancuronium bromide, P1918, frasco com 100mg.</t>
  </si>
  <si>
    <t xml:space="preserve">SSC 20x (1L) </t>
  </si>
  <si>
    <t>Tripsina obtida de pâncreas suíno, frasco com 20UG.</t>
  </si>
  <si>
    <t xml:space="preserve">Caixa com tampa p/ armazenamento de 81 tubos “criogênicos” ou microtubos eppendorf de 1,5mL-2mL cor natural </t>
  </si>
  <si>
    <t>Pipeta plástica estéril de 1 mL – pct c/50 um</t>
  </si>
  <si>
    <t xml:space="preserve">Ponteira branca 0,1-10ul pacote c/ 1000 </t>
  </si>
  <si>
    <t>Sensor de Cálcio (Ca++) compatível com gasômetro COBAS 121</t>
  </si>
  <si>
    <t>Sensor de Cloro (CL-) compatível com gasômetro COBAS 121</t>
  </si>
  <si>
    <t>Sensor de PCO2 compatível com gasômetro COBAS 121</t>
  </si>
  <si>
    <t xml:space="preserve">Sensor de PO2 compatível com gasômetro COBAS 121 </t>
  </si>
  <si>
    <t>Sensor de Potássio (K+) compatível com gasômetro COBAS 121</t>
  </si>
  <si>
    <t xml:space="preserve">Sensor de Sódio (NA+) compatível com gasômetro COBAS 121 </t>
  </si>
  <si>
    <t>Sensor Ph compatível com gasômetro COBAS 121</t>
  </si>
  <si>
    <t xml:space="preserve">Sensor Referencia compatível com gasômetro COBAS 121 </t>
  </si>
  <si>
    <t>Solução C1calibration solution 1 para o equipamento Cobas B121.</t>
  </si>
  <si>
    <t>Solução C2 calibration solution 2 para o equipamento Cobas B121.</t>
  </si>
  <si>
    <t>Solução C3 fluid Pack para o equipamento Cobas B121.</t>
  </si>
  <si>
    <t>Fosfato de sódio monobásico, p.a.</t>
  </si>
  <si>
    <t xml:space="preserve">Fosfato de sódio monobásico, p.a. (emb. c/ 500g) </t>
  </si>
  <si>
    <t>Membrana durapore-GV em PVDF 0,22um de poro 47mm de diamêtro, baixa ligação de proteína, branca, lisa.</t>
  </si>
  <si>
    <t>Milipore</t>
  </si>
  <si>
    <t xml:space="preserve">Papel de filtro qualitativo, 24cm de diâmetro (cx. c/ 100) </t>
  </si>
  <si>
    <t>Proveta de vidro, graduada de 1000 mL, c/ base de vidro</t>
  </si>
  <si>
    <t>Tampa raiada para tubos de 12/13mm, cor neutra (pacote com 1000).</t>
  </si>
  <si>
    <t>339030-19</t>
  </si>
  <si>
    <t>Parafina para análise histológica, duplamente filtrada, peletizada, para infiltração em tecido, tipo paraplast (emb com 1 kg)</t>
  </si>
  <si>
    <t xml:space="preserve">&lt;Total Valor  Atual </t>
  </si>
  <si>
    <t>Total antes dos possíveis cortes feitos em todos os Pré Empenhos - Julho</t>
  </si>
  <si>
    <t>Gasto com o Pregão 02/2012</t>
  </si>
  <si>
    <t>Dispensa 160/2012</t>
  </si>
  <si>
    <t>48454 - Solução HC-Cleaner para o equipamento HumanCount plus</t>
  </si>
  <si>
    <t>Embalagem</t>
  </si>
  <si>
    <t>48455 - Solução HC-Diluent para o equipamento HumanCount plus.</t>
  </si>
  <si>
    <t>Solução HC-Lyse CF para o equipamento HumanCount plus</t>
  </si>
  <si>
    <t>Dispensa 163/2012</t>
  </si>
  <si>
    <t>Becton e Dicknson</t>
  </si>
  <si>
    <t>Kit: Mouse IL-10 ELISA set, acondicionado em gelo seco para transporte</t>
  </si>
  <si>
    <t>Inexigibilidade 15/2012</t>
  </si>
  <si>
    <t>Sigma Aldrich</t>
  </si>
  <si>
    <t>Materiais de Empresa Exclusiva</t>
  </si>
  <si>
    <t xml:space="preserve">varios </t>
  </si>
  <si>
    <t>Impedido de Licitar</t>
  </si>
  <si>
    <t>impedido de licitar</t>
  </si>
</sst>
</file>

<file path=xl/styles.xml><?xml version="1.0" encoding="utf-8"?>
<styleSheet xmlns="http://schemas.openxmlformats.org/spreadsheetml/2006/main">
  <numFmts count="1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Sim&quot;;&quot;Sim&quot;;&quot;Não&quot;"/>
    <numFmt numFmtId="165" formatCode="&quot;Verdadeiro&quot;;&quot;Verdadeiro&quot;;&quot;Falso&quot;"/>
    <numFmt numFmtId="166" formatCode="&quot;Ativar&quot;;&quot;Ativar&quot;;&quot;Desativar&quot;"/>
    <numFmt numFmtId="167" formatCode="[$€-2]\ #,##0.00_);[Red]\([$€-2]\ #,##0.00\)"/>
    <numFmt numFmtId="168" formatCode="&quot; R$ &quot;#,##0.00\ ;&quot;-R$ &quot;#,##0.00\ ;&quot; R$ -&quot;#\ ;@\ "/>
    <numFmt numFmtId="169" formatCode="#,##0.00\ ;\-#,##0.00\ ;&quot; -&quot;#\ ;@\ "/>
  </numFmts>
  <fonts count="54">
    <font>
      <sz val="11"/>
      <color theme="1"/>
      <name val="Calibri"/>
      <family val="2"/>
    </font>
    <font>
      <sz val="11"/>
      <color indexed="8"/>
      <name val="Calibri"/>
      <family val="2"/>
    </font>
    <font>
      <b/>
      <sz val="18"/>
      <color indexed="56"/>
      <name val="Cambria"/>
      <family val="2"/>
    </font>
    <font>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0"/>
      <color indexed="8"/>
      <name val="Arial"/>
      <family val="2"/>
    </font>
    <font>
      <b/>
      <sz val="10"/>
      <color indexed="8"/>
      <name val="Arial"/>
      <family val="2"/>
    </font>
    <font>
      <b/>
      <sz val="11"/>
      <color indexed="62"/>
      <name val="Calibri"/>
      <family val="2"/>
    </font>
    <font>
      <sz val="12"/>
      <color indexed="8"/>
      <name val="Arial"/>
      <family val="2"/>
    </font>
    <font>
      <b/>
      <sz val="12"/>
      <color indexed="8"/>
      <name val="Arial"/>
      <family val="2"/>
    </font>
    <font>
      <b/>
      <sz val="12"/>
      <color indexed="8"/>
      <name val="Verdana"/>
      <family val="2"/>
    </font>
    <font>
      <sz val="12"/>
      <color indexed="8"/>
      <name val="Verdana"/>
      <family val="2"/>
    </font>
    <font>
      <b/>
      <sz val="11"/>
      <color indexed="8"/>
      <name val="Arial"/>
      <family val="2"/>
    </font>
    <font>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theme="1"/>
      <name val="Arial"/>
      <family val="2"/>
    </font>
    <font>
      <b/>
      <sz val="10"/>
      <color theme="1"/>
      <name val="Arial"/>
      <family val="2"/>
    </font>
    <font>
      <sz val="11"/>
      <color rgb="FF000000"/>
      <name val="Calibri"/>
      <family val="2"/>
    </font>
    <font>
      <sz val="12"/>
      <color rgb="FF000000"/>
      <name val="Arial"/>
      <family val="2"/>
    </font>
    <font>
      <sz val="12"/>
      <color theme="1"/>
      <name val="Arial"/>
      <family val="2"/>
    </font>
    <font>
      <b/>
      <sz val="12"/>
      <color theme="1"/>
      <name val="Arial"/>
      <family val="2"/>
    </font>
    <font>
      <b/>
      <sz val="12"/>
      <color theme="1"/>
      <name val="Verdana"/>
      <family val="2"/>
    </font>
    <font>
      <sz val="12"/>
      <color theme="1"/>
      <name val="Verdana"/>
      <family val="2"/>
    </font>
    <font>
      <sz val="11"/>
      <color theme="1"/>
      <name val="Arial"/>
      <family val="2"/>
    </font>
    <font>
      <b/>
      <sz val="11"/>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indexed="55"/>
        <bgColor indexed="64"/>
      </patternFill>
    </fill>
    <fill>
      <patternFill patternType="solid">
        <fgColor rgb="FFFFFF00"/>
        <bgColor indexed="64"/>
      </patternFill>
    </fill>
    <fill>
      <patternFill patternType="solid">
        <fgColor rgb="FFF0F0F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color rgb="FF000000"/>
      </right>
      <top>
        <color indexed="63"/>
      </top>
      <bottom style="medium">
        <color rgb="FF000000"/>
      </bottom>
    </border>
    <border>
      <left style="thin">
        <color rgb="FF000000"/>
      </left>
      <right style="medium">
        <color rgb="FF000000"/>
      </right>
      <top style="thin">
        <color rgb="FF000000"/>
      </top>
      <bottom style="thick">
        <color rgb="FF000000"/>
      </bottom>
    </border>
    <border>
      <left>
        <color indexed="63"/>
      </left>
      <right style="medium">
        <color rgb="FF000000"/>
      </right>
      <top style="thin">
        <color rgb="FF000000"/>
      </top>
      <bottom style="thick">
        <color rgb="FF000000"/>
      </bottom>
    </border>
    <border>
      <left>
        <color indexed="63"/>
      </left>
      <right style="thin">
        <color rgb="FF000000"/>
      </right>
      <top style="thin">
        <color rgb="FF000000"/>
      </top>
      <bottom style="thick">
        <color rgb="FF000000"/>
      </bottom>
    </border>
    <border>
      <left style="thin">
        <color rgb="FF000000"/>
      </left>
      <right style="medium">
        <color rgb="FF000000"/>
      </right>
      <top>
        <color indexed="63"/>
      </top>
      <bottom style="medium">
        <color rgb="FF000000"/>
      </bottom>
    </border>
    <border>
      <left>
        <color indexed="63"/>
      </left>
      <right style="thin">
        <color rgb="FF000000"/>
      </right>
      <top>
        <color indexed="63"/>
      </top>
      <bottom style="medium">
        <color rgb="FF000000"/>
      </bottom>
    </border>
    <border>
      <left style="thin">
        <color rgb="FF000000"/>
      </left>
      <right style="medium">
        <color rgb="FF000000"/>
      </right>
      <top>
        <color indexed="63"/>
      </top>
      <bottom style="thin">
        <color rgb="FF000000"/>
      </bottom>
    </border>
    <border>
      <left>
        <color indexed="63"/>
      </left>
      <right style="medium">
        <color rgb="FF000000"/>
      </right>
      <top>
        <color indexed="63"/>
      </top>
      <bottom style="thin">
        <color rgb="FF000000"/>
      </bottom>
    </border>
    <border>
      <left>
        <color indexed="63"/>
      </left>
      <right style="thin">
        <color rgb="FF000000"/>
      </right>
      <top>
        <color indexed="63"/>
      </top>
      <bottom style="thin">
        <color rgb="FF000000"/>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dotted">
        <color rgb="FFAAAAAA"/>
      </left>
      <right style="dotted">
        <color rgb="FFAAAAAA"/>
      </right>
      <top style="dotted">
        <color rgb="FFAAAAAA"/>
      </top>
      <bottom style="dotted">
        <color rgb="FFAAAAAA"/>
      </bottom>
    </border>
    <border>
      <left style="thin">
        <color indexed="8"/>
      </left>
      <right>
        <color indexed="63"/>
      </right>
      <top>
        <color indexed="63"/>
      </top>
      <bottom>
        <color indexed="63"/>
      </bottom>
    </border>
    <border>
      <left style="thin"/>
      <right>
        <color indexed="63"/>
      </right>
      <top style="thin"/>
      <bottom style="thin"/>
    </border>
    <border>
      <left>
        <color indexed="63"/>
      </left>
      <right style="medium">
        <color rgb="FF000000"/>
      </right>
      <top>
        <color indexed="63"/>
      </top>
      <bottom>
        <color indexed="63"/>
      </bottom>
    </border>
    <border>
      <left style="thin">
        <color rgb="FF000000"/>
      </left>
      <right style="medium">
        <color rgb="FF000000"/>
      </right>
      <top style="medium">
        <color rgb="FF000000"/>
      </top>
      <bottom>
        <color indexed="63"/>
      </bottom>
    </border>
    <border>
      <left style="medium">
        <color rgb="FF000000"/>
      </left>
      <right style="medium">
        <color rgb="FF000000"/>
      </right>
      <top style="medium">
        <color rgb="FF000000"/>
      </top>
      <bottom>
        <color indexed="63"/>
      </bottom>
    </border>
    <border>
      <left style="medium">
        <color rgb="FF000000"/>
      </left>
      <right style="thin">
        <color rgb="FF000000"/>
      </right>
      <top style="medium">
        <color rgb="FF000000"/>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1" fillId="0" borderId="0" applyFill="0" applyBorder="0" applyAlignment="0" applyProtection="0"/>
    <xf numFmtId="0" fontId="35" fillId="31" borderId="0" applyNumberFormat="0" applyBorder="0" applyAlignment="0" applyProtection="0"/>
    <xf numFmtId="0" fontId="1"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41" fontId="0" fillId="0" borderId="0" applyFont="0" applyFill="0" applyBorder="0" applyAlignment="0" applyProtection="0"/>
    <xf numFmtId="169" fontId="1" fillId="0" borderId="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0" borderId="9" applyNumberFormat="0" applyFill="0" applyAlignment="0" applyProtection="0"/>
    <xf numFmtId="43" fontId="0" fillId="0" borderId="0" applyFont="0" applyFill="0" applyBorder="0" applyAlignment="0" applyProtection="0"/>
  </cellStyleXfs>
  <cellXfs count="181">
    <xf numFmtId="0" fontId="0" fillId="0" borderId="0" xfId="0" applyFont="1" applyAlignment="1">
      <alignment/>
    </xf>
    <xf numFmtId="0" fontId="44" fillId="0" borderId="10" xfId="0" applyFont="1" applyBorder="1" applyAlignment="1">
      <alignment horizontal="center" wrapText="1"/>
    </xf>
    <xf numFmtId="0" fontId="45" fillId="0" borderId="11" xfId="0" applyFont="1" applyBorder="1" applyAlignment="1">
      <alignment horizontal="center" wrapText="1"/>
    </xf>
    <xf numFmtId="0" fontId="45" fillId="0" borderId="12" xfId="0" applyFont="1" applyBorder="1" applyAlignment="1">
      <alignment horizontal="center" wrapText="1"/>
    </xf>
    <xf numFmtId="0" fontId="45" fillId="0" borderId="13" xfId="0" applyFont="1" applyBorder="1" applyAlignment="1">
      <alignment horizontal="center" wrapText="1"/>
    </xf>
    <xf numFmtId="0" fontId="44" fillId="0" borderId="14" xfId="0" applyFont="1" applyBorder="1" applyAlignment="1">
      <alignment horizontal="center" wrapText="1"/>
    </xf>
    <xf numFmtId="0" fontId="44" fillId="0" borderId="15" xfId="0" applyFont="1" applyBorder="1" applyAlignment="1">
      <alignment horizontal="center" wrapText="1"/>
    </xf>
    <xf numFmtId="0" fontId="44" fillId="0" borderId="16" xfId="0" applyFont="1" applyBorder="1" applyAlignment="1">
      <alignment horizontal="center" wrapText="1"/>
    </xf>
    <xf numFmtId="0" fontId="44" fillId="0" borderId="17" xfId="0" applyFont="1" applyBorder="1" applyAlignment="1">
      <alignment horizontal="center" wrapText="1"/>
    </xf>
    <xf numFmtId="0" fontId="44" fillId="0" borderId="18" xfId="0" applyFont="1" applyBorder="1" applyAlignment="1">
      <alignment horizontal="center" wrapText="1"/>
    </xf>
    <xf numFmtId="0" fontId="45" fillId="3" borderId="19" xfId="0" applyFont="1" applyFill="1" applyBorder="1" applyAlignment="1">
      <alignment horizontal="center" wrapText="1"/>
    </xf>
    <xf numFmtId="0" fontId="0" fillId="3" borderId="19" xfId="0" applyFill="1" applyBorder="1" applyAlignment="1">
      <alignment/>
    </xf>
    <xf numFmtId="0" fontId="45" fillId="33" borderId="19" xfId="0" applyFont="1" applyFill="1" applyBorder="1" applyAlignment="1">
      <alignment horizontal="center" wrapText="1"/>
    </xf>
    <xf numFmtId="0" fontId="0" fillId="33" borderId="19" xfId="0" applyFill="1" applyBorder="1" applyAlignment="1">
      <alignment/>
    </xf>
    <xf numFmtId="0" fontId="44" fillId="0" borderId="16" xfId="0" applyFont="1" applyBorder="1" applyAlignment="1">
      <alignment horizontal="center" vertical="top" wrapText="1"/>
    </xf>
    <xf numFmtId="0" fontId="44" fillId="0" borderId="17" xfId="0" applyFont="1" applyBorder="1" applyAlignment="1">
      <alignment horizontal="center" vertical="top" wrapText="1"/>
    </xf>
    <xf numFmtId="0" fontId="44" fillId="0" borderId="17" xfId="0" applyFont="1" applyBorder="1" applyAlignment="1">
      <alignment wrapText="1"/>
    </xf>
    <xf numFmtId="0" fontId="44" fillId="0" borderId="18" xfId="0" applyFont="1" applyBorder="1" applyAlignment="1">
      <alignment horizontal="center" vertical="top" wrapText="1"/>
    </xf>
    <xf numFmtId="0" fontId="45" fillId="4" borderId="19" xfId="0" applyFont="1" applyFill="1" applyBorder="1" applyAlignment="1">
      <alignment horizontal="center" wrapText="1"/>
    </xf>
    <xf numFmtId="0" fontId="0" fillId="4" borderId="19" xfId="0" applyFill="1" applyBorder="1" applyAlignment="1">
      <alignment/>
    </xf>
    <xf numFmtId="0" fontId="45" fillId="34" borderId="19" xfId="0" applyFont="1" applyFill="1" applyBorder="1" applyAlignment="1">
      <alignment horizontal="center" wrapText="1"/>
    </xf>
    <xf numFmtId="0" fontId="0" fillId="34" borderId="19" xfId="0" applyFill="1" applyBorder="1" applyAlignment="1">
      <alignment/>
    </xf>
    <xf numFmtId="0" fontId="45" fillId="7" borderId="19" xfId="0" applyFont="1" applyFill="1" applyBorder="1" applyAlignment="1">
      <alignment horizontal="center" wrapText="1"/>
    </xf>
    <xf numFmtId="0" fontId="0" fillId="7" borderId="19" xfId="0" applyFill="1" applyBorder="1" applyAlignment="1">
      <alignment/>
    </xf>
    <xf numFmtId="0" fontId="45" fillId="5" borderId="19" xfId="0" applyFont="1" applyFill="1" applyBorder="1" applyAlignment="1">
      <alignment horizontal="center" wrapText="1"/>
    </xf>
    <xf numFmtId="0" fontId="0" fillId="5" borderId="19" xfId="0" applyFill="1" applyBorder="1" applyAlignment="1">
      <alignment/>
    </xf>
    <xf numFmtId="43" fontId="45" fillId="0" borderId="12" xfId="64" applyFont="1" applyBorder="1" applyAlignment="1">
      <alignment horizontal="center" wrapText="1"/>
    </xf>
    <xf numFmtId="43" fontId="44" fillId="0" borderId="10" xfId="64" applyFont="1" applyBorder="1" applyAlignment="1">
      <alignment horizontal="center" wrapText="1"/>
    </xf>
    <xf numFmtId="43" fontId="0" fillId="0" borderId="10" xfId="64" applyFont="1" applyBorder="1" applyAlignment="1">
      <alignment wrapText="1"/>
    </xf>
    <xf numFmtId="43" fontId="44" fillId="0" borderId="17" xfId="64" applyFont="1" applyBorder="1" applyAlignment="1">
      <alignment horizontal="center" wrapText="1"/>
    </xf>
    <xf numFmtId="43" fontId="0" fillId="0" borderId="0" xfId="64" applyFont="1" applyAlignment="1">
      <alignment/>
    </xf>
    <xf numFmtId="43" fontId="44" fillId="0" borderId="17" xfId="64" applyFont="1" applyBorder="1" applyAlignment="1">
      <alignment horizontal="right" vertical="top" wrapText="1"/>
    </xf>
    <xf numFmtId="43" fontId="45" fillId="10" borderId="20" xfId="64" applyFont="1" applyFill="1" applyBorder="1" applyAlignment="1">
      <alignment horizontal="center" vertical="center" wrapText="1"/>
    </xf>
    <xf numFmtId="43" fontId="0" fillId="10" borderId="21" xfId="64" applyFont="1" applyFill="1" applyBorder="1" applyAlignment="1">
      <alignment vertical="center"/>
    </xf>
    <xf numFmtId="0" fontId="45" fillId="10" borderId="22" xfId="0" applyFont="1" applyFill="1" applyBorder="1" applyAlignment="1">
      <alignment horizontal="center" vertical="center" wrapText="1"/>
    </xf>
    <xf numFmtId="0" fontId="0" fillId="3" borderId="19" xfId="0" applyFill="1" applyBorder="1" applyAlignment="1">
      <alignment horizontal="center"/>
    </xf>
    <xf numFmtId="0" fontId="43" fillId="2" borderId="19" xfId="0" applyFont="1" applyFill="1" applyBorder="1" applyAlignment="1">
      <alignment/>
    </xf>
    <xf numFmtId="44" fontId="0" fillId="2" borderId="19" xfId="45" applyFont="1" applyFill="1" applyBorder="1" applyAlignment="1">
      <alignment/>
    </xf>
    <xf numFmtId="44" fontId="0" fillId="4" borderId="19" xfId="45" applyFont="1" applyFill="1" applyBorder="1" applyAlignment="1">
      <alignment/>
    </xf>
    <xf numFmtId="0" fontId="43" fillId="4" borderId="19" xfId="0" applyFont="1" applyFill="1" applyBorder="1" applyAlignment="1">
      <alignment horizontal="right"/>
    </xf>
    <xf numFmtId="0" fontId="43" fillId="2" borderId="19" xfId="0" applyFont="1" applyFill="1" applyBorder="1" applyAlignment="1">
      <alignment horizontal="center" vertical="center" wrapText="1"/>
    </xf>
    <xf numFmtId="44" fontId="0" fillId="2" borderId="19" xfId="0" applyNumberFormat="1" applyFill="1" applyBorder="1" applyAlignment="1">
      <alignment vertical="center"/>
    </xf>
    <xf numFmtId="44" fontId="0" fillId="4" borderId="19" xfId="0" applyNumberFormat="1" applyFill="1" applyBorder="1" applyAlignment="1">
      <alignment vertical="center"/>
    </xf>
    <xf numFmtId="0" fontId="43" fillId="4" borderId="19" xfId="0" applyFont="1" applyFill="1" applyBorder="1" applyAlignment="1">
      <alignment horizontal="right" vertical="center"/>
    </xf>
    <xf numFmtId="44" fontId="0" fillId="2" borderId="19" xfId="0" applyNumberFormat="1" applyFill="1" applyBorder="1" applyAlignment="1">
      <alignment/>
    </xf>
    <xf numFmtId="0" fontId="43" fillId="3" borderId="19" xfId="0" applyFont="1" applyFill="1" applyBorder="1" applyAlignment="1">
      <alignment/>
    </xf>
    <xf numFmtId="43" fontId="43" fillId="3" borderId="19" xfId="0" applyNumberFormat="1" applyFont="1" applyFill="1" applyBorder="1" applyAlignment="1">
      <alignment/>
    </xf>
    <xf numFmtId="43" fontId="0" fillId="0" borderId="19" xfId="0" applyNumberFormat="1" applyBorder="1" applyAlignment="1">
      <alignment/>
    </xf>
    <xf numFmtId="0" fontId="0" fillId="33" borderId="19" xfId="0" applyFill="1" applyBorder="1" applyAlignment="1">
      <alignment horizontal="center"/>
    </xf>
    <xf numFmtId="0" fontId="43" fillId="33" borderId="19" xfId="0" applyFont="1" applyFill="1" applyBorder="1" applyAlignment="1">
      <alignment/>
    </xf>
    <xf numFmtId="43" fontId="43" fillId="33" borderId="19" xfId="0" applyNumberFormat="1" applyFont="1" applyFill="1" applyBorder="1" applyAlignment="1">
      <alignment/>
    </xf>
    <xf numFmtId="0" fontId="0" fillId="4" borderId="19" xfId="0" applyFill="1" applyBorder="1" applyAlignment="1">
      <alignment horizontal="center"/>
    </xf>
    <xf numFmtId="0" fontId="43" fillId="4" borderId="19" xfId="0" applyFont="1" applyFill="1" applyBorder="1" applyAlignment="1">
      <alignment/>
    </xf>
    <xf numFmtId="43" fontId="43" fillId="4" borderId="19" xfId="0" applyNumberFormat="1" applyFont="1" applyFill="1" applyBorder="1" applyAlignment="1">
      <alignment/>
    </xf>
    <xf numFmtId="0" fontId="0" fillId="34" borderId="19" xfId="0" applyFill="1" applyBorder="1" applyAlignment="1">
      <alignment horizontal="center"/>
    </xf>
    <xf numFmtId="0" fontId="43" fillId="34" borderId="19" xfId="0" applyFont="1" applyFill="1" applyBorder="1" applyAlignment="1">
      <alignment/>
    </xf>
    <xf numFmtId="43" fontId="43" fillId="34" borderId="19" xfId="0" applyNumberFormat="1" applyFont="1" applyFill="1" applyBorder="1" applyAlignment="1">
      <alignment/>
    </xf>
    <xf numFmtId="0" fontId="0" fillId="7" borderId="19" xfId="0" applyFill="1" applyBorder="1" applyAlignment="1">
      <alignment horizontal="center"/>
    </xf>
    <xf numFmtId="0" fontId="43" fillId="7" borderId="19" xfId="0" applyFont="1" applyFill="1" applyBorder="1" applyAlignment="1">
      <alignment/>
    </xf>
    <xf numFmtId="43" fontId="43" fillId="7" borderId="19" xfId="0" applyNumberFormat="1" applyFont="1" applyFill="1" applyBorder="1" applyAlignment="1">
      <alignment/>
    </xf>
    <xf numFmtId="0" fontId="0" fillId="5" borderId="19" xfId="0" applyFill="1" applyBorder="1" applyAlignment="1">
      <alignment horizontal="center"/>
    </xf>
    <xf numFmtId="0" fontId="43" fillId="5" borderId="19" xfId="0" applyFont="1" applyFill="1" applyBorder="1" applyAlignment="1">
      <alignment/>
    </xf>
    <xf numFmtId="43" fontId="43" fillId="5" borderId="19" xfId="0" applyNumberFormat="1" applyFont="1" applyFill="1" applyBorder="1" applyAlignment="1">
      <alignment/>
    </xf>
    <xf numFmtId="0" fontId="18" fillId="35" borderId="23" xfId="49" applyFont="1" applyFill="1" applyBorder="1" applyAlignment="1">
      <alignment horizontal="center" vertical="center" wrapText="1"/>
      <protection/>
    </xf>
    <xf numFmtId="0" fontId="18" fillId="35" borderId="24" xfId="49" applyFont="1" applyFill="1" applyBorder="1" applyAlignment="1">
      <alignment horizontal="center" vertical="center" wrapText="1"/>
      <protection/>
    </xf>
    <xf numFmtId="0" fontId="1" fillId="0" borderId="0" xfId="49" applyFont="1">
      <alignment/>
      <protection/>
    </xf>
    <xf numFmtId="49" fontId="1" fillId="0" borderId="0" xfId="49" applyNumberFormat="1" applyFont="1">
      <alignment/>
      <protection/>
    </xf>
    <xf numFmtId="0" fontId="1" fillId="0" borderId="19" xfId="49" applyFont="1" applyBorder="1">
      <alignment/>
      <protection/>
    </xf>
    <xf numFmtId="49" fontId="1" fillId="0" borderId="19" xfId="49" applyNumberFormat="1" applyFont="1" applyBorder="1">
      <alignment/>
      <protection/>
    </xf>
    <xf numFmtId="0" fontId="46" fillId="0" borderId="19" xfId="49" applyFont="1" applyBorder="1" applyAlignment="1">
      <alignment horizontal="center" vertical="top" wrapText="1"/>
      <protection/>
    </xf>
    <xf numFmtId="0" fontId="46" fillId="0" borderId="19" xfId="49" applyFont="1" applyBorder="1" applyAlignment="1">
      <alignment horizontal="center" vertical="center" wrapText="1"/>
      <protection/>
    </xf>
    <xf numFmtId="49" fontId="21" fillId="35" borderId="25" xfId="49" applyNumberFormat="1" applyFont="1" applyFill="1" applyBorder="1" applyAlignment="1">
      <alignment horizontal="center" vertical="center"/>
      <protection/>
    </xf>
    <xf numFmtId="49" fontId="21" fillId="35" borderId="26" xfId="49" applyNumberFormat="1" applyFont="1" applyFill="1" applyBorder="1" applyAlignment="1">
      <alignment horizontal="center" vertical="center"/>
      <protection/>
    </xf>
    <xf numFmtId="49" fontId="18" fillId="35" borderId="26" xfId="49" applyNumberFormat="1" applyFont="1" applyFill="1" applyBorder="1" applyAlignment="1">
      <alignment horizontal="center" vertical="center" wrapText="1"/>
      <protection/>
    </xf>
    <xf numFmtId="2" fontId="18" fillId="35" borderId="26" xfId="49" applyNumberFormat="1" applyFont="1" applyFill="1" applyBorder="1" applyAlignment="1">
      <alignment horizontal="center" vertical="center" wrapText="1"/>
      <protection/>
    </xf>
    <xf numFmtId="44" fontId="18" fillId="35" borderId="26" xfId="47" applyNumberFormat="1" applyFont="1" applyFill="1" applyBorder="1" applyAlignment="1" applyProtection="1">
      <alignment horizontal="center" vertical="center" wrapText="1"/>
      <protection/>
    </xf>
    <xf numFmtId="44" fontId="1" fillId="35" borderId="26" xfId="54" applyNumberFormat="1" applyFont="1" applyFill="1" applyBorder="1" applyAlignment="1" applyProtection="1">
      <alignment horizontal="center" vertical="center" wrapText="1"/>
      <protection/>
    </xf>
    <xf numFmtId="0" fontId="1" fillId="0" borderId="19" xfId="49" applyFont="1" applyFill="1" applyBorder="1">
      <alignment/>
      <protection/>
    </xf>
    <xf numFmtId="49" fontId="1" fillId="0" borderId="19" xfId="49" applyNumberFormat="1" applyFont="1" applyFill="1" applyBorder="1">
      <alignment/>
      <protection/>
    </xf>
    <xf numFmtId="0" fontId="46" fillId="0" borderId="19" xfId="49" applyFont="1" applyFill="1" applyBorder="1" applyAlignment="1">
      <alignment horizontal="center" vertical="top" wrapText="1"/>
      <protection/>
    </xf>
    <xf numFmtId="0" fontId="46" fillId="0" borderId="19" xfId="49" applyFont="1" applyFill="1" applyBorder="1" applyAlignment="1">
      <alignment horizontal="center" vertical="center" wrapText="1"/>
      <protection/>
    </xf>
    <xf numFmtId="49" fontId="3" fillId="0" borderId="0" xfId="0" applyNumberFormat="1" applyFont="1" applyAlignment="1">
      <alignment/>
    </xf>
    <xf numFmtId="0" fontId="47" fillId="0" borderId="27" xfId="0" applyFont="1" applyBorder="1" applyAlignment="1">
      <alignment horizontal="center" vertical="top" wrapText="1"/>
    </xf>
    <xf numFmtId="0" fontId="47" fillId="0" borderId="27" xfId="0" applyFont="1" applyBorder="1" applyAlignment="1">
      <alignment horizontal="center" vertical="center" wrapText="1"/>
    </xf>
    <xf numFmtId="4" fontId="47" fillId="0" borderId="27" xfId="0" applyNumberFormat="1" applyFont="1" applyBorder="1" applyAlignment="1">
      <alignment horizontal="center" vertical="center" wrapText="1"/>
    </xf>
    <xf numFmtId="0" fontId="1" fillId="0" borderId="19" xfId="0" applyFont="1" applyBorder="1" applyAlignment="1">
      <alignment/>
    </xf>
    <xf numFmtId="49" fontId="1" fillId="0" borderId="19" xfId="0" applyNumberFormat="1" applyFont="1" applyBorder="1" applyAlignment="1">
      <alignment/>
    </xf>
    <xf numFmtId="49" fontId="1" fillId="0" borderId="19" xfId="0" applyNumberFormat="1" applyFont="1" applyBorder="1" applyAlignment="1">
      <alignment/>
    </xf>
    <xf numFmtId="49" fontId="1" fillId="0" borderId="19" xfId="0" applyNumberFormat="1" applyFont="1" applyFill="1" applyBorder="1" applyAlignment="1">
      <alignment/>
    </xf>
    <xf numFmtId="169" fontId="1" fillId="0" borderId="19" xfId="54" applyFont="1" applyBorder="1" applyAlignment="1">
      <alignment/>
    </xf>
    <xf numFmtId="0" fontId="18" fillId="35" borderId="0" xfId="49" applyFont="1" applyFill="1" applyBorder="1" applyAlignment="1">
      <alignment horizontal="center" vertical="center" wrapText="1"/>
      <protection/>
    </xf>
    <xf numFmtId="0" fontId="1" fillId="0" borderId="0" xfId="49" applyFont="1" applyBorder="1">
      <alignment/>
      <protection/>
    </xf>
    <xf numFmtId="0" fontId="1" fillId="0" borderId="0" xfId="49" applyFont="1" applyFill="1" applyBorder="1">
      <alignment/>
      <protection/>
    </xf>
    <xf numFmtId="0" fontId="0" fillId="0" borderId="0" xfId="0" applyBorder="1" applyAlignment="1">
      <alignment/>
    </xf>
    <xf numFmtId="0" fontId="1" fillId="0" borderId="0" xfId="0" applyFont="1" applyBorder="1" applyAlignment="1">
      <alignment/>
    </xf>
    <xf numFmtId="49" fontId="18" fillId="35" borderId="19" xfId="49" applyNumberFormat="1" applyFont="1" applyFill="1" applyBorder="1" applyAlignment="1">
      <alignment horizontal="center" vertical="center" wrapText="1"/>
      <protection/>
    </xf>
    <xf numFmtId="43" fontId="1" fillId="35" borderId="28" xfId="64" applyFont="1" applyFill="1" applyBorder="1" applyAlignment="1" applyProtection="1">
      <alignment horizontal="center" vertical="center" wrapText="1"/>
      <protection/>
    </xf>
    <xf numFmtId="43" fontId="46" fillId="0" borderId="29" xfId="64" applyFont="1" applyFill="1" applyBorder="1" applyAlignment="1">
      <alignment horizontal="center" vertical="center" wrapText="1"/>
    </xf>
    <xf numFmtId="43" fontId="46" fillId="0" borderId="29" xfId="64" applyFont="1" applyBorder="1" applyAlignment="1">
      <alignment horizontal="center" vertical="center" wrapText="1"/>
    </xf>
    <xf numFmtId="43" fontId="1" fillId="0" borderId="29" xfId="64" applyFont="1" applyBorder="1" applyAlignment="1">
      <alignment/>
    </xf>
    <xf numFmtId="43" fontId="1" fillId="0" borderId="19" xfId="64" applyFont="1" applyBorder="1" applyAlignment="1">
      <alignment/>
    </xf>
    <xf numFmtId="43" fontId="1" fillId="0" borderId="0" xfId="64" applyFont="1" applyAlignment="1">
      <alignment/>
    </xf>
    <xf numFmtId="0" fontId="1" fillId="0" borderId="0" xfId="0" applyFont="1" applyBorder="1" applyAlignment="1">
      <alignment/>
    </xf>
    <xf numFmtId="0" fontId="1" fillId="0" borderId="19" xfId="49" applyFont="1" applyBorder="1" applyAlignment="1">
      <alignment wrapText="1"/>
      <protection/>
    </xf>
    <xf numFmtId="0" fontId="0" fillId="19" borderId="19" xfId="0" applyFill="1" applyBorder="1" applyAlignment="1">
      <alignment horizontal="center"/>
    </xf>
    <xf numFmtId="0" fontId="0" fillId="19" borderId="19" xfId="0" applyFill="1" applyBorder="1" applyAlignment="1">
      <alignment/>
    </xf>
    <xf numFmtId="0" fontId="43" fillId="19" borderId="19" xfId="0" applyFont="1" applyFill="1" applyBorder="1" applyAlignment="1">
      <alignment/>
    </xf>
    <xf numFmtId="43" fontId="43" fillId="19" borderId="19" xfId="0" applyNumberFormat="1" applyFont="1" applyFill="1" applyBorder="1" applyAlignment="1">
      <alignment/>
    </xf>
    <xf numFmtId="0" fontId="48" fillId="0" borderId="10" xfId="0" applyFont="1" applyBorder="1" applyAlignment="1">
      <alignment horizontal="center" vertical="top" wrapText="1"/>
    </xf>
    <xf numFmtId="0" fontId="48" fillId="0" borderId="10" xfId="0" applyFont="1" applyBorder="1" applyAlignment="1">
      <alignment wrapText="1"/>
    </xf>
    <xf numFmtId="0" fontId="49" fillId="0" borderId="11" xfId="0" applyFont="1" applyBorder="1" applyAlignment="1">
      <alignment horizontal="center" wrapText="1"/>
    </xf>
    <xf numFmtId="0" fontId="49" fillId="0" borderId="12" xfId="0" applyFont="1" applyBorder="1" applyAlignment="1">
      <alignment horizontal="center" wrapText="1"/>
    </xf>
    <xf numFmtId="0" fontId="49" fillId="0" borderId="13" xfId="0" applyFont="1" applyBorder="1" applyAlignment="1">
      <alignment horizontal="center" wrapText="1"/>
    </xf>
    <xf numFmtId="0" fontId="48" fillId="0" borderId="16" xfId="0" applyFont="1" applyBorder="1" applyAlignment="1">
      <alignment horizontal="center" vertical="top" wrapText="1"/>
    </xf>
    <xf numFmtId="0" fontId="48" fillId="0" borderId="17" xfId="0" applyFont="1" applyBorder="1" applyAlignment="1">
      <alignment horizontal="center" vertical="top" wrapText="1"/>
    </xf>
    <xf numFmtId="0" fontId="48" fillId="0" borderId="17" xfId="0" applyFont="1" applyBorder="1" applyAlignment="1">
      <alignment wrapText="1"/>
    </xf>
    <xf numFmtId="0" fontId="48" fillId="0" borderId="18" xfId="0" applyFont="1" applyBorder="1" applyAlignment="1">
      <alignment horizontal="center" vertical="top" wrapText="1"/>
    </xf>
    <xf numFmtId="0" fontId="49" fillId="19" borderId="11" xfId="0" applyFont="1" applyFill="1" applyBorder="1" applyAlignment="1">
      <alignment horizontal="center" wrapText="1"/>
    </xf>
    <xf numFmtId="0" fontId="48" fillId="19" borderId="16" xfId="0" applyFont="1" applyFill="1" applyBorder="1" applyAlignment="1">
      <alignment horizontal="center" vertical="top" wrapText="1"/>
    </xf>
    <xf numFmtId="0" fontId="48" fillId="0" borderId="14" xfId="0" applyFont="1" applyBorder="1" applyAlignment="1">
      <alignment horizontal="center" vertical="top" wrapText="1"/>
    </xf>
    <xf numFmtId="0" fontId="48" fillId="0" borderId="15" xfId="0" applyFont="1" applyBorder="1" applyAlignment="1">
      <alignment horizontal="center" vertical="top" wrapText="1"/>
    </xf>
    <xf numFmtId="0" fontId="50" fillId="0" borderId="11" xfId="0" applyFont="1" applyBorder="1" applyAlignment="1">
      <alignment horizontal="center" wrapText="1"/>
    </xf>
    <xf numFmtId="0" fontId="50" fillId="0" borderId="12" xfId="0" applyFont="1" applyBorder="1" applyAlignment="1">
      <alignment horizontal="center" wrapText="1"/>
    </xf>
    <xf numFmtId="0" fontId="50" fillId="0" borderId="13" xfId="0" applyFont="1" applyBorder="1" applyAlignment="1">
      <alignment horizontal="center" wrapText="1"/>
    </xf>
    <xf numFmtId="0" fontId="51" fillId="0" borderId="16" xfId="0" applyFont="1" applyBorder="1" applyAlignment="1">
      <alignment horizontal="center" vertical="top" wrapText="1"/>
    </xf>
    <xf numFmtId="0" fontId="51" fillId="0" borderId="17" xfId="0" applyFont="1" applyBorder="1" applyAlignment="1">
      <alignment horizontal="center" vertical="top" wrapText="1"/>
    </xf>
    <xf numFmtId="0" fontId="51" fillId="0" borderId="17" xfId="0" applyFont="1" applyBorder="1" applyAlignment="1">
      <alignment wrapText="1"/>
    </xf>
    <xf numFmtId="0" fontId="51" fillId="0" borderId="18" xfId="0" applyFont="1" applyBorder="1" applyAlignment="1">
      <alignment horizontal="center" vertical="top" wrapText="1"/>
    </xf>
    <xf numFmtId="0" fontId="48" fillId="0" borderId="30" xfId="0" applyFont="1" applyBorder="1" applyAlignment="1">
      <alignment wrapText="1"/>
    </xf>
    <xf numFmtId="43" fontId="49" fillId="0" borderId="12" xfId="64" applyFont="1" applyBorder="1" applyAlignment="1">
      <alignment horizontal="center" wrapText="1"/>
    </xf>
    <xf numFmtId="43" fontId="48" fillId="0" borderId="17" xfId="64" applyFont="1" applyBorder="1" applyAlignment="1">
      <alignment horizontal="right" vertical="top" wrapText="1"/>
    </xf>
    <xf numFmtId="43" fontId="0" fillId="0" borderId="0" xfId="64" applyFont="1" applyAlignment="1">
      <alignment/>
    </xf>
    <xf numFmtId="43" fontId="48" fillId="0" borderId="10" xfId="64" applyFont="1" applyBorder="1" applyAlignment="1">
      <alignment horizontal="right" vertical="top" wrapText="1"/>
    </xf>
    <xf numFmtId="43" fontId="50" fillId="0" borderId="12" xfId="64" applyFont="1" applyBorder="1" applyAlignment="1">
      <alignment horizontal="center" wrapText="1"/>
    </xf>
    <xf numFmtId="43" fontId="51" fillId="0" borderId="17" xfId="64" applyFont="1" applyBorder="1" applyAlignment="1">
      <alignment horizontal="right" vertical="top" wrapText="1"/>
    </xf>
    <xf numFmtId="0" fontId="48" fillId="0" borderId="31" xfId="0" applyFont="1" applyBorder="1" applyAlignment="1">
      <alignment vertical="top" wrapText="1"/>
    </xf>
    <xf numFmtId="0" fontId="48" fillId="0" borderId="32" xfId="0" applyFont="1" applyBorder="1" applyAlignment="1">
      <alignment vertical="top" wrapText="1"/>
    </xf>
    <xf numFmtId="0" fontId="48" fillId="0" borderId="32" xfId="0" applyFont="1" applyBorder="1" applyAlignment="1">
      <alignment wrapText="1"/>
    </xf>
    <xf numFmtId="43" fontId="48" fillId="0" borderId="32" xfId="64" applyFont="1" applyBorder="1" applyAlignment="1">
      <alignment vertical="top" wrapText="1"/>
    </xf>
    <xf numFmtId="0" fontId="48" fillId="0" borderId="33" xfId="0" applyFont="1" applyBorder="1" applyAlignment="1">
      <alignment vertical="top" wrapText="1"/>
    </xf>
    <xf numFmtId="43" fontId="52" fillId="10" borderId="21" xfId="64" applyFont="1" applyFill="1" applyBorder="1" applyAlignment="1">
      <alignment vertical="center"/>
    </xf>
    <xf numFmtId="43" fontId="53" fillId="10" borderId="20" xfId="64" applyFont="1" applyFill="1" applyBorder="1" applyAlignment="1">
      <alignment horizontal="center" vertical="center" wrapText="1"/>
    </xf>
    <xf numFmtId="0" fontId="53" fillId="10" borderId="22" xfId="0" applyFont="1" applyFill="1" applyBorder="1" applyAlignment="1">
      <alignment horizontal="center" vertical="center" wrapText="1"/>
    </xf>
    <xf numFmtId="0" fontId="49" fillId="36" borderId="12" xfId="0" applyFont="1" applyFill="1" applyBorder="1" applyAlignment="1" applyProtection="1">
      <alignment horizontal="center" wrapText="1"/>
      <protection locked="0"/>
    </xf>
    <xf numFmtId="0" fontId="48" fillId="36" borderId="17" xfId="0" applyFont="1" applyFill="1" applyBorder="1" applyAlignment="1" applyProtection="1">
      <alignment horizontal="center" vertical="top" wrapText="1"/>
      <protection locked="0"/>
    </xf>
    <xf numFmtId="0" fontId="0" fillId="0" borderId="0" xfId="0" applyFill="1" applyAlignment="1" applyProtection="1">
      <alignment/>
      <protection locked="0"/>
    </xf>
    <xf numFmtId="0" fontId="48" fillId="36" borderId="10" xfId="0" applyFont="1" applyFill="1" applyBorder="1" applyAlignment="1" applyProtection="1">
      <alignment horizontal="center" vertical="top" wrapText="1"/>
      <protection locked="0"/>
    </xf>
    <xf numFmtId="0" fontId="50" fillId="36" borderId="12" xfId="0" applyFont="1" applyFill="1" applyBorder="1" applyAlignment="1" applyProtection="1">
      <alignment horizontal="center" wrapText="1"/>
      <protection locked="0"/>
    </xf>
    <xf numFmtId="0" fontId="51" fillId="36" borderId="17" xfId="0" applyFont="1" applyFill="1" applyBorder="1" applyAlignment="1" applyProtection="1">
      <alignment horizontal="center" vertical="top" wrapText="1"/>
      <protection locked="0"/>
    </xf>
    <xf numFmtId="0" fontId="48" fillId="36" borderId="32" xfId="0" applyFont="1" applyFill="1" applyBorder="1" applyAlignment="1" applyProtection="1">
      <alignment vertical="top" wrapText="1"/>
      <protection locked="0"/>
    </xf>
    <xf numFmtId="0" fontId="0" fillId="0" borderId="0" xfId="0" applyAlignment="1" applyProtection="1">
      <alignment/>
      <protection locked="0"/>
    </xf>
    <xf numFmtId="0" fontId="1" fillId="0" borderId="0" xfId="0" applyFont="1" applyAlignment="1">
      <alignment/>
    </xf>
    <xf numFmtId="49" fontId="0" fillId="0" borderId="19" xfId="0" applyNumberFormat="1" applyFont="1" applyBorder="1" applyAlignment="1">
      <alignment/>
    </xf>
    <xf numFmtId="44" fontId="0" fillId="0" borderId="19" xfId="0" applyNumberFormat="1" applyFont="1" applyBorder="1" applyAlignment="1">
      <alignment/>
    </xf>
    <xf numFmtId="0" fontId="0" fillId="0" borderId="0" xfId="0" applyFont="1" applyBorder="1" applyAlignment="1">
      <alignment/>
    </xf>
    <xf numFmtId="0" fontId="27" fillId="0" borderId="19" xfId="0" applyFont="1" applyFill="1" applyBorder="1" applyAlignment="1">
      <alignment horizontal="center" vertical="top" wrapText="1"/>
    </xf>
    <xf numFmtId="0" fontId="46" fillId="0" borderId="19" xfId="0" applyFont="1" applyBorder="1" applyAlignment="1">
      <alignment vertical="top" wrapText="1"/>
    </xf>
    <xf numFmtId="0" fontId="46" fillId="0" borderId="19" xfId="0" applyFont="1" applyBorder="1" applyAlignment="1">
      <alignment wrapText="1"/>
    </xf>
    <xf numFmtId="0" fontId="46" fillId="0" borderId="19" xfId="0" applyFont="1" applyBorder="1" applyAlignment="1">
      <alignment vertical="center" wrapText="1"/>
    </xf>
    <xf numFmtId="169" fontId="1" fillId="0" borderId="19" xfId="54" applyFont="1" applyBorder="1" applyAlignment="1">
      <alignment vertical="center" wrapText="1"/>
    </xf>
    <xf numFmtId="43" fontId="1" fillId="0" borderId="29" xfId="64" applyFont="1" applyBorder="1" applyAlignment="1">
      <alignment vertical="center" wrapText="1"/>
    </xf>
    <xf numFmtId="0" fontId="46" fillId="0" borderId="19" xfId="0" applyFont="1" applyBorder="1" applyAlignment="1">
      <alignment/>
    </xf>
    <xf numFmtId="0" fontId="1" fillId="37" borderId="19" xfId="0" applyFont="1" applyFill="1" applyBorder="1" applyAlignment="1">
      <alignment wrapText="1"/>
    </xf>
    <xf numFmtId="0" fontId="1" fillId="0" borderId="19" xfId="0" applyFont="1" applyFill="1" applyBorder="1" applyAlignment="1">
      <alignment horizontal="center" vertical="top" wrapText="1"/>
    </xf>
    <xf numFmtId="0" fontId="1" fillId="0" borderId="19" xfId="0" applyFont="1" applyBorder="1" applyAlignment="1">
      <alignment horizontal="center" vertical="top" wrapText="1"/>
    </xf>
    <xf numFmtId="49" fontId="1" fillId="0" borderId="19" xfId="0" applyNumberFormat="1" applyFont="1" applyFill="1" applyBorder="1" applyAlignment="1">
      <alignment/>
    </xf>
    <xf numFmtId="0" fontId="1" fillId="0" borderId="19" xfId="0" applyFont="1" applyBorder="1" applyAlignment="1">
      <alignment wrapText="1"/>
    </xf>
    <xf numFmtId="4" fontId="27" fillId="0" borderId="19" xfId="0" applyNumberFormat="1" applyFont="1" applyFill="1" applyBorder="1" applyAlignment="1">
      <alignment horizontal="right" vertical="top" wrapText="1"/>
    </xf>
    <xf numFmtId="0" fontId="48" fillId="28" borderId="17" xfId="0" applyFont="1" applyFill="1" applyBorder="1" applyAlignment="1">
      <alignment horizontal="center" vertical="top" wrapText="1"/>
    </xf>
    <xf numFmtId="0" fontId="48" fillId="28" borderId="17" xfId="0" applyFont="1" applyFill="1" applyBorder="1" applyAlignment="1" applyProtection="1">
      <alignment horizontal="center" vertical="top" wrapText="1"/>
      <protection locked="0"/>
    </xf>
    <xf numFmtId="43" fontId="48" fillId="28" borderId="17" xfId="64" applyFont="1" applyFill="1" applyBorder="1" applyAlignment="1">
      <alignment horizontal="right" vertical="top" wrapText="1"/>
    </xf>
    <xf numFmtId="0" fontId="48" fillId="28" borderId="18" xfId="0" applyFont="1" applyFill="1" applyBorder="1" applyAlignment="1">
      <alignment horizontal="center" vertical="top" wrapText="1"/>
    </xf>
    <xf numFmtId="0" fontId="0" fillId="28" borderId="0" xfId="0" applyFill="1" applyAlignment="1">
      <alignment/>
    </xf>
    <xf numFmtId="0" fontId="43" fillId="5" borderId="19" xfId="0" applyFont="1" applyFill="1" applyBorder="1" applyAlignment="1">
      <alignment horizontal="center"/>
    </xf>
    <xf numFmtId="0" fontId="43" fillId="0" borderId="0" xfId="0" applyFont="1" applyAlignment="1">
      <alignment horizontal="center"/>
    </xf>
    <xf numFmtId="0" fontId="43" fillId="3" borderId="19" xfId="0" applyFont="1" applyFill="1" applyBorder="1" applyAlignment="1">
      <alignment horizontal="center"/>
    </xf>
    <xf numFmtId="0" fontId="43" fillId="33" borderId="19" xfId="0" applyFont="1" applyFill="1" applyBorder="1" applyAlignment="1">
      <alignment horizontal="center"/>
    </xf>
    <xf numFmtId="0" fontId="43" fillId="4" borderId="19" xfId="0" applyFont="1" applyFill="1" applyBorder="1" applyAlignment="1">
      <alignment horizontal="center"/>
    </xf>
    <xf numFmtId="0" fontId="43" fillId="34" borderId="19" xfId="0" applyFont="1" applyFill="1" applyBorder="1" applyAlignment="1">
      <alignment horizontal="center"/>
    </xf>
    <xf numFmtId="0" fontId="43" fillId="7" borderId="19" xfId="0" applyFont="1" applyFill="1" applyBorder="1" applyAlignment="1">
      <alignment horizontal="center"/>
    </xf>
    <xf numFmtId="0" fontId="43" fillId="19" borderId="19" xfId="0" applyFont="1" applyFill="1" applyBorder="1" applyAlignment="1">
      <alignment horizontal="center"/>
    </xf>
  </cellXfs>
  <cellStyles count="51">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Moeda 2" xfId="47"/>
    <cellStyle name="Neutra" xfId="48"/>
    <cellStyle name="Normal 2" xfId="49"/>
    <cellStyle name="Nota" xfId="50"/>
    <cellStyle name="Percent" xfId="51"/>
    <cellStyle name="Saída" xfId="52"/>
    <cellStyle name="Comma [0]" xfId="53"/>
    <cellStyle name="Separador de milhares 2" xfId="54"/>
    <cellStyle name="Texto de Aviso" xfId="55"/>
    <cellStyle name="Texto Explicativo" xfId="56"/>
    <cellStyle name="Título" xfId="57"/>
    <cellStyle name="Título 1" xfId="58"/>
    <cellStyle name="Título 2" xfId="59"/>
    <cellStyle name="Título 3" xfId="60"/>
    <cellStyle name="Título 4" xfId="61"/>
    <cellStyle name="Título 5" xfId="62"/>
    <cellStyle name="Total" xfId="63"/>
    <cellStyle name="Comma" xfId="64"/>
  </cellStyles>
  <dxfs count="7">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101"/>
  <sheetViews>
    <sheetView tabSelected="1" zoomScalePageLayoutView="0" workbookViewId="0" topLeftCell="A1">
      <selection activeCell="D14" sqref="D14"/>
    </sheetView>
  </sheetViews>
  <sheetFormatPr defaultColWidth="9.140625" defaultRowHeight="15"/>
  <cols>
    <col min="1" max="1" width="27.28125" style="0" customWidth="1"/>
    <col min="2" max="2" width="14.7109375" style="0" customWidth="1"/>
    <col min="3" max="3" width="16.57421875" style="0" customWidth="1"/>
    <col min="4" max="4" width="29.140625" style="0" customWidth="1"/>
    <col min="6" max="6" width="25.00390625" style="0" customWidth="1"/>
    <col min="7" max="8" width="14.28125" style="0" bestFit="1" customWidth="1"/>
    <col min="9" max="9" width="29.28125" style="0" customWidth="1"/>
  </cols>
  <sheetData>
    <row r="1" spans="1:4" ht="15">
      <c r="A1" s="174" t="s">
        <v>339</v>
      </c>
      <c r="B1" s="174"/>
      <c r="C1" s="174"/>
      <c r="D1" s="174"/>
    </row>
    <row r="3" spans="1:4" ht="15">
      <c r="A3" s="36" t="s">
        <v>387</v>
      </c>
      <c r="B3" s="37">
        <v>210526.93</v>
      </c>
      <c r="C3" s="38">
        <v>210526.93</v>
      </c>
      <c r="D3" s="39" t="s">
        <v>338</v>
      </c>
    </row>
    <row r="4" spans="1:4" ht="15">
      <c r="A4" s="36" t="s">
        <v>340</v>
      </c>
      <c r="B4" s="37">
        <f>SUM('Já Empenhado em 2012'!R2:R258)</f>
        <v>25697.19</v>
      </c>
      <c r="C4" s="38">
        <f>SUM('Já Empenhado em 2012'!R2:R663)</f>
        <v>25697.19</v>
      </c>
      <c r="D4" s="39"/>
    </row>
    <row r="5" spans="1:4" ht="45">
      <c r="A5" s="40" t="s">
        <v>490</v>
      </c>
      <c r="B5" s="41">
        <f>SUM(B45,B67,B78,B89,B95,B101)</f>
        <v>99895.73999999998</v>
      </c>
      <c r="C5" s="42">
        <f>SUM(C45,C67,C78,C89,C95,C101)</f>
        <v>99895.73999999998</v>
      </c>
      <c r="D5" s="43" t="s">
        <v>330</v>
      </c>
    </row>
    <row r="6" spans="1:4" ht="30">
      <c r="A6" s="40" t="s">
        <v>385</v>
      </c>
      <c r="B6" s="41">
        <v>43375</v>
      </c>
      <c r="C6" s="42">
        <v>43375</v>
      </c>
      <c r="D6" s="43"/>
    </row>
    <row r="7" spans="1:4" ht="15">
      <c r="A7" s="40" t="s">
        <v>491</v>
      </c>
      <c r="B7" s="41">
        <f>B30</f>
        <v>41117.49</v>
      </c>
      <c r="C7" s="42">
        <f>C30</f>
        <v>40970.49</v>
      </c>
      <c r="D7" s="43"/>
    </row>
    <row r="8" spans="1:4" ht="15">
      <c r="A8" s="36" t="s">
        <v>386</v>
      </c>
      <c r="B8" s="44">
        <f>B3-B5-B4-B6-B7</f>
        <v>441.5100000000166</v>
      </c>
      <c r="C8" s="44">
        <f>C3-C5-C4-C6-C7</f>
        <v>588.5100000000166</v>
      </c>
      <c r="D8" s="39" t="s">
        <v>331</v>
      </c>
    </row>
    <row r="10" spans="1:3" ht="15">
      <c r="A10" s="180" t="s">
        <v>435</v>
      </c>
      <c r="B10" s="180"/>
      <c r="C10" s="180"/>
    </row>
    <row r="11" spans="1:3" ht="15">
      <c r="A11" s="104" t="s">
        <v>18</v>
      </c>
      <c r="B11" s="104" t="s">
        <v>328</v>
      </c>
      <c r="C11" s="104" t="s">
        <v>329</v>
      </c>
    </row>
    <row r="12" spans="1:3" ht="15">
      <c r="A12" s="105" t="s">
        <v>436</v>
      </c>
      <c r="B12" s="47">
        <f>'Pregão 02-2012'!J3</f>
        <v>550</v>
      </c>
      <c r="C12" s="47">
        <f>'Pregão 02-2012'!K3</f>
        <v>550</v>
      </c>
    </row>
    <row r="13" spans="1:3" ht="15">
      <c r="A13" s="105" t="s">
        <v>437</v>
      </c>
      <c r="B13" s="47">
        <f>'Pregão 02-2012'!J8</f>
        <v>1006.73</v>
      </c>
      <c r="C13" s="47">
        <f>'Pregão 02-2012'!K8</f>
        <v>1006.73</v>
      </c>
    </row>
    <row r="14" spans="1:3" ht="15">
      <c r="A14" s="105" t="s">
        <v>438</v>
      </c>
      <c r="B14" s="47">
        <f>'Pregão 02-2012'!J11</f>
        <v>289.8</v>
      </c>
      <c r="C14" s="47">
        <f>'Pregão 02-2012'!K11</f>
        <v>289.8</v>
      </c>
    </row>
    <row r="15" spans="1:3" ht="15">
      <c r="A15" s="105" t="s">
        <v>439</v>
      </c>
      <c r="B15" s="47">
        <f>'Pregão 02-2012'!J14</f>
        <v>2356</v>
      </c>
      <c r="C15" s="47">
        <f>'Pregão 02-2012'!K14</f>
        <v>2356</v>
      </c>
    </row>
    <row r="16" spans="1:3" ht="15">
      <c r="A16" s="105" t="s">
        <v>440</v>
      </c>
      <c r="B16" s="47">
        <f>'Pregão 02-2012'!J17</f>
        <v>76</v>
      </c>
      <c r="C16" s="47">
        <f>'Pregão 02-2012'!K17</f>
        <v>76</v>
      </c>
    </row>
    <row r="17" spans="1:3" ht="15">
      <c r="A17" s="105" t="s">
        <v>441</v>
      </c>
      <c r="B17" s="47">
        <f>'Pregão 02-2012'!J21</f>
        <v>279.6</v>
      </c>
      <c r="C17" s="47">
        <f>'Pregão 02-2012'!K21</f>
        <v>279.6</v>
      </c>
    </row>
    <row r="18" spans="1:4" ht="15">
      <c r="A18" s="105" t="s">
        <v>442</v>
      </c>
      <c r="B18" s="47">
        <f>'Pregão 02-2012'!J24</f>
        <v>147</v>
      </c>
      <c r="C18" s="47">
        <f>'Pregão 02-2012'!K24</f>
        <v>0</v>
      </c>
      <c r="D18" s="172" t="s">
        <v>505</v>
      </c>
    </row>
    <row r="19" spans="1:3" ht="15">
      <c r="A19" s="105" t="s">
        <v>224</v>
      </c>
      <c r="B19" s="47">
        <f>'Pregão 02-2012'!J30</f>
        <v>1588.5</v>
      </c>
      <c r="C19" s="47">
        <f>'Pregão 02-2012'!K30</f>
        <v>1588.5</v>
      </c>
    </row>
    <row r="20" spans="1:3" ht="15">
      <c r="A20" s="105" t="s">
        <v>188</v>
      </c>
      <c r="B20" s="47">
        <f>'Pregão 02-2012'!J36</f>
        <v>1700</v>
      </c>
      <c r="C20" s="47">
        <f>'Pregão 02-2012'!K36</f>
        <v>1700</v>
      </c>
    </row>
    <row r="21" spans="1:3" ht="15">
      <c r="A21" s="105" t="s">
        <v>308</v>
      </c>
      <c r="B21" s="47">
        <f>'Pregão 02-2012'!J39</f>
        <v>267.5</v>
      </c>
      <c r="C21" s="47">
        <f>'Pregão 02-2012'!K39</f>
        <v>267.5</v>
      </c>
    </row>
    <row r="22" spans="1:3" ht="15">
      <c r="A22" s="105" t="s">
        <v>443</v>
      </c>
      <c r="B22" s="47">
        <f>'Pregão 02-2012'!J42</f>
        <v>1765.6</v>
      </c>
      <c r="C22" s="47">
        <f>'Pregão 02-2012'!K42</f>
        <v>1765.6</v>
      </c>
    </row>
    <row r="23" spans="1:3" ht="15">
      <c r="A23" s="105" t="s">
        <v>444</v>
      </c>
      <c r="B23" s="47">
        <f>'Pregão 02-2012'!J53</f>
        <v>8499</v>
      </c>
      <c r="C23" s="47">
        <f>'Pregão 02-2012'!K53</f>
        <v>8499</v>
      </c>
    </row>
    <row r="24" spans="1:3" ht="15">
      <c r="A24" s="105" t="s">
        <v>126</v>
      </c>
      <c r="B24" s="47">
        <f>'Pregão 02-2012'!J61</f>
        <v>994.15</v>
      </c>
      <c r="C24" s="47">
        <f>'Pregão 02-2012'!K61</f>
        <v>994.15</v>
      </c>
    </row>
    <row r="25" spans="1:3" ht="15">
      <c r="A25" s="105" t="s">
        <v>445</v>
      </c>
      <c r="B25" s="47">
        <f>'Pregão 02-2012'!J74</f>
        <v>17201.2</v>
      </c>
      <c r="C25" s="47">
        <f>'Pregão 02-2012'!K74</f>
        <v>17201.2</v>
      </c>
    </row>
    <row r="26" spans="1:3" ht="15">
      <c r="A26" s="105" t="s">
        <v>24</v>
      </c>
      <c r="B26" s="47">
        <f>'Pregão 02-2012'!J79</f>
        <v>217.09</v>
      </c>
      <c r="C26" s="47">
        <f>'Pregão 02-2012'!K79</f>
        <v>217.09</v>
      </c>
    </row>
    <row r="27" spans="1:3" ht="15">
      <c r="A27" s="105" t="s">
        <v>446</v>
      </c>
      <c r="B27" s="47">
        <f>'Pregão 02-2012'!J82</f>
        <v>550</v>
      </c>
      <c r="C27" s="47">
        <f>'Pregão 02-2012'!K82</f>
        <v>550</v>
      </c>
    </row>
    <row r="28" spans="1:3" ht="15">
      <c r="A28" s="105" t="s">
        <v>113</v>
      </c>
      <c r="B28" s="47">
        <f>'Pregão 02-2012'!J89</f>
        <v>925.3199999999999</v>
      </c>
      <c r="C28" s="47">
        <f>'Pregão 02-2012'!K89</f>
        <v>925.3199999999999</v>
      </c>
    </row>
    <row r="29" spans="1:3" ht="15">
      <c r="A29" s="105" t="s">
        <v>447</v>
      </c>
      <c r="B29" s="47">
        <f>'Pregão 02-2012'!J95</f>
        <v>2704</v>
      </c>
      <c r="C29" s="47">
        <f>'Pregão 02-2012'!K95</f>
        <v>2704</v>
      </c>
    </row>
    <row r="30" spans="1:3" ht="15">
      <c r="A30" s="106" t="s">
        <v>332</v>
      </c>
      <c r="B30" s="107">
        <f>SUM(B12:B29)</f>
        <v>41117.49</v>
      </c>
      <c r="C30" s="107">
        <f>SUM(C12:C29)</f>
        <v>40970.49</v>
      </c>
    </row>
    <row r="32" spans="1:3" ht="15">
      <c r="A32" s="175" t="s">
        <v>327</v>
      </c>
      <c r="B32" s="175"/>
      <c r="C32" s="175"/>
    </row>
    <row r="33" spans="1:3" ht="15">
      <c r="A33" s="35" t="s">
        <v>18</v>
      </c>
      <c r="B33" s="35" t="s">
        <v>328</v>
      </c>
      <c r="C33" s="35" t="s">
        <v>329</v>
      </c>
    </row>
    <row r="34" spans="1:3" ht="15">
      <c r="A34" s="11" t="s">
        <v>21</v>
      </c>
      <c r="B34" s="47">
        <f>Pregões!J7</f>
        <v>2031.97</v>
      </c>
      <c r="C34" s="47">
        <f>Pregões!K7</f>
        <v>2031.97</v>
      </c>
    </row>
    <row r="35" spans="1:3" ht="15">
      <c r="A35" s="11" t="s">
        <v>24</v>
      </c>
      <c r="B35" s="47">
        <f>Pregões!J11</f>
        <v>212.4</v>
      </c>
      <c r="C35" s="47">
        <f>Pregões!K11</f>
        <v>212.4</v>
      </c>
    </row>
    <row r="36" spans="1:3" ht="15">
      <c r="A36" s="11" t="s">
        <v>28</v>
      </c>
      <c r="B36" s="47">
        <f>Pregões!J16</f>
        <v>830</v>
      </c>
      <c r="C36" s="47">
        <f>Pregões!K16</f>
        <v>830</v>
      </c>
    </row>
    <row r="37" spans="1:3" ht="15">
      <c r="A37" s="11" t="s">
        <v>50</v>
      </c>
      <c r="B37" s="47">
        <f>Pregões!J36</f>
        <v>1949.6700000000003</v>
      </c>
      <c r="C37" s="47">
        <f>Pregões!K36</f>
        <v>1949.6700000000003</v>
      </c>
    </row>
    <row r="38" spans="1:3" ht="15">
      <c r="A38" s="11" t="s">
        <v>55</v>
      </c>
      <c r="B38" s="47">
        <f>Pregões!J42</f>
        <v>55</v>
      </c>
      <c r="C38" s="47">
        <f>Pregões!K42</f>
        <v>55</v>
      </c>
    </row>
    <row r="39" spans="1:3" ht="15">
      <c r="A39" s="11" t="s">
        <v>58</v>
      </c>
      <c r="B39" s="47">
        <f>Pregões!J46</f>
        <v>4174</v>
      </c>
      <c r="C39" s="47">
        <f>Pregões!K46</f>
        <v>4174</v>
      </c>
    </row>
    <row r="40" spans="1:3" ht="15">
      <c r="A40" s="11" t="s">
        <v>69</v>
      </c>
      <c r="B40" s="47">
        <f>Pregões!J58</f>
        <v>14469.199999999999</v>
      </c>
      <c r="C40" s="47">
        <f>Pregões!K58</f>
        <v>14469.199999999999</v>
      </c>
    </row>
    <row r="41" spans="1:3" ht="15">
      <c r="A41" s="11" t="s">
        <v>81</v>
      </c>
      <c r="B41" s="47">
        <f>Pregões!J71</f>
        <v>2644.4700000000003</v>
      </c>
      <c r="C41" s="47">
        <f>Pregões!K71</f>
        <v>2644.4700000000003</v>
      </c>
    </row>
    <row r="42" spans="1:3" ht="15">
      <c r="A42" s="11" t="s">
        <v>83</v>
      </c>
      <c r="B42" s="47">
        <f>Pregões!J74</f>
        <v>4650</v>
      </c>
      <c r="C42" s="47">
        <f>Pregões!K74</f>
        <v>4650</v>
      </c>
    </row>
    <row r="43" spans="1:3" ht="15">
      <c r="A43" s="11" t="s">
        <v>89</v>
      </c>
      <c r="B43" s="47">
        <f>Pregões!J81</f>
        <v>1308.32</v>
      </c>
      <c r="C43" s="47">
        <f>Pregões!K81</f>
        <v>1308.3200000000002</v>
      </c>
    </row>
    <row r="44" spans="1:3" ht="15">
      <c r="A44" s="11" t="s">
        <v>93</v>
      </c>
      <c r="B44" s="47">
        <f>Pregões!J86</f>
        <v>8763.279999999999</v>
      </c>
      <c r="C44" s="47">
        <f>Pregões!K86</f>
        <v>8763.279999999999</v>
      </c>
    </row>
    <row r="45" spans="1:3" ht="15">
      <c r="A45" s="45" t="s">
        <v>332</v>
      </c>
      <c r="B45" s="46">
        <f>SUM(B40:B44)</f>
        <v>31835.269999999997</v>
      </c>
      <c r="C45" s="46">
        <f>SUM(C40:C44)</f>
        <v>31835.269999999997</v>
      </c>
    </row>
    <row r="47" spans="1:3" ht="15">
      <c r="A47" s="176" t="s">
        <v>333</v>
      </c>
      <c r="B47" s="176"/>
      <c r="C47" s="176"/>
    </row>
    <row r="48" spans="1:3" ht="15">
      <c r="A48" s="48" t="s">
        <v>18</v>
      </c>
      <c r="B48" s="48" t="s">
        <v>328</v>
      </c>
      <c r="C48" s="48" t="s">
        <v>329</v>
      </c>
    </row>
    <row r="49" spans="1:3" ht="15">
      <c r="A49" s="13" t="s">
        <v>97</v>
      </c>
      <c r="B49" s="47">
        <f>Pregões!J89</f>
        <v>566</v>
      </c>
      <c r="C49" s="47">
        <f>Pregões!K89</f>
        <v>566</v>
      </c>
    </row>
    <row r="50" spans="1:3" ht="15">
      <c r="A50" s="13" t="s">
        <v>113</v>
      </c>
      <c r="B50" s="47">
        <f>Pregões!J104</f>
        <v>963.55</v>
      </c>
      <c r="C50" s="47">
        <f>Pregões!K104</f>
        <v>963.55</v>
      </c>
    </row>
    <row r="51" spans="1:3" ht="15">
      <c r="A51" s="13" t="s">
        <v>116</v>
      </c>
      <c r="B51" s="47">
        <f>Pregões!J108</f>
        <v>3101.1</v>
      </c>
      <c r="C51" s="47">
        <f>Pregões!K108</f>
        <v>3101.1</v>
      </c>
    </row>
    <row r="52" spans="1:3" ht="15">
      <c r="A52" s="13" t="s">
        <v>126</v>
      </c>
      <c r="B52" s="47">
        <f>Pregões!J119</f>
        <v>456.12</v>
      </c>
      <c r="C52" s="47">
        <f>Pregões!K119</f>
        <v>456.12</v>
      </c>
    </row>
    <row r="53" spans="1:3" ht="15">
      <c r="A53" s="13" t="s">
        <v>134</v>
      </c>
      <c r="B53" s="47">
        <f>Pregões!J128</f>
        <v>5970</v>
      </c>
      <c r="C53" s="47">
        <f>Pregões!K128</f>
        <v>5970</v>
      </c>
    </row>
    <row r="54" spans="1:3" ht="15">
      <c r="A54" s="13" t="s">
        <v>138</v>
      </c>
      <c r="B54" s="47">
        <f>Pregões!J133</f>
        <v>7189.8</v>
      </c>
      <c r="C54" s="47">
        <f>Pregões!K133</f>
        <v>7189.8</v>
      </c>
    </row>
    <row r="55" spans="1:3" ht="15">
      <c r="A55" s="13" t="s">
        <v>81</v>
      </c>
      <c r="B55" s="47">
        <f>Pregões!J159</f>
        <v>5337.98</v>
      </c>
      <c r="C55" s="47">
        <f>Pregões!K159</f>
        <v>5337.98</v>
      </c>
    </row>
    <row r="56" spans="1:3" ht="15">
      <c r="A56" s="13" t="s">
        <v>166</v>
      </c>
      <c r="B56" s="47">
        <f>Pregões!J163</f>
        <v>570</v>
      </c>
      <c r="C56" s="47">
        <f>Pregões!K163</f>
        <v>570</v>
      </c>
    </row>
    <row r="57" spans="1:3" ht="15">
      <c r="A57" s="13" t="s">
        <v>176</v>
      </c>
      <c r="B57" s="47">
        <f>Pregões!J174</f>
        <v>437</v>
      </c>
      <c r="C57" s="47">
        <f>Pregões!K174</f>
        <v>437</v>
      </c>
    </row>
    <row r="58" spans="1:3" ht="15">
      <c r="A58" s="13" t="s">
        <v>188</v>
      </c>
      <c r="B58" s="47">
        <f>Pregões!J187</f>
        <v>1821.8000000000002</v>
      </c>
      <c r="C58" s="47">
        <f>Pregões!K187</f>
        <v>1821.8000000000002</v>
      </c>
    </row>
    <row r="59" spans="1:3" ht="15">
      <c r="A59" s="13" t="s">
        <v>190</v>
      </c>
      <c r="B59" s="47">
        <f>Pregões!J190</f>
        <v>1500</v>
      </c>
      <c r="C59" s="47">
        <f>Pregões!K190</f>
        <v>1500</v>
      </c>
    </row>
    <row r="60" spans="1:3" ht="15">
      <c r="A60" s="13" t="s">
        <v>194</v>
      </c>
      <c r="B60" s="47">
        <f>Pregões!J195</f>
        <v>763.1</v>
      </c>
      <c r="C60" s="47">
        <f>Pregões!K195</f>
        <v>763.1</v>
      </c>
    </row>
    <row r="61" spans="1:3" ht="15">
      <c r="A61" s="13" t="s">
        <v>196</v>
      </c>
      <c r="B61" s="47">
        <f>Pregões!J198</f>
        <v>189.45</v>
      </c>
      <c r="C61" s="47">
        <f>Pregões!K198</f>
        <v>189.45</v>
      </c>
    </row>
    <row r="62" spans="1:3" ht="15">
      <c r="A62" s="13" t="s">
        <v>198</v>
      </c>
      <c r="B62" s="47">
        <f>Pregões!J201</f>
        <v>250</v>
      </c>
      <c r="C62" s="47">
        <f>Pregões!K201</f>
        <v>250</v>
      </c>
    </row>
    <row r="63" spans="1:3" ht="15">
      <c r="A63" s="13" t="s">
        <v>209</v>
      </c>
      <c r="B63" s="47">
        <f>Pregões!J213</f>
        <v>2122.7000000000003</v>
      </c>
      <c r="C63" s="47">
        <f>Pregões!K213</f>
        <v>2122.7000000000003</v>
      </c>
    </row>
    <row r="64" spans="1:3" ht="15">
      <c r="A64" s="13" t="s">
        <v>213</v>
      </c>
      <c r="B64" s="47">
        <f>Pregões!J218</f>
        <v>201.77</v>
      </c>
      <c r="C64" s="47">
        <f>Pregões!K218</f>
        <v>201.77</v>
      </c>
    </row>
    <row r="65" spans="1:3" ht="15">
      <c r="A65" s="13" t="s">
        <v>224</v>
      </c>
      <c r="B65" s="47">
        <f>Pregões!J229</f>
        <v>9518.9</v>
      </c>
      <c r="C65" s="47">
        <f>Pregões!K229</f>
        <v>9518.9</v>
      </c>
    </row>
    <row r="66" spans="1:3" ht="15">
      <c r="A66" s="13" t="s">
        <v>239</v>
      </c>
      <c r="B66" s="47">
        <f>Pregões!J244</f>
        <v>3803.82</v>
      </c>
      <c r="C66" s="47">
        <f>Pregões!K244</f>
        <v>3803.82</v>
      </c>
    </row>
    <row r="67" spans="1:3" ht="15">
      <c r="A67" s="49" t="s">
        <v>332</v>
      </c>
      <c r="B67" s="50">
        <f>SUM(B49:B66)</f>
        <v>44763.09</v>
      </c>
      <c r="C67" s="50">
        <f>SUM(C49:C66)</f>
        <v>44763.09</v>
      </c>
    </row>
    <row r="69" spans="1:3" ht="15">
      <c r="A69" s="177" t="s">
        <v>334</v>
      </c>
      <c r="B69" s="177"/>
      <c r="C69" s="177"/>
    </row>
    <row r="70" spans="1:3" ht="15">
      <c r="A70" s="51" t="s">
        <v>18</v>
      </c>
      <c r="B70" s="51" t="s">
        <v>328</v>
      </c>
      <c r="C70" s="51" t="s">
        <v>329</v>
      </c>
    </row>
    <row r="71" spans="1:3" ht="15">
      <c r="A71" s="19" t="s">
        <v>245</v>
      </c>
      <c r="B71" s="47">
        <f>Pregões!J249</f>
        <v>860.4</v>
      </c>
      <c r="C71" s="47">
        <f>Pregões!K249</f>
        <v>860.4</v>
      </c>
    </row>
    <row r="72" spans="1:3" ht="15">
      <c r="A72" s="19" t="s">
        <v>254</v>
      </c>
      <c r="B72" s="47">
        <f>Pregões!J259</f>
        <v>983.7500000000001</v>
      </c>
      <c r="C72" s="47">
        <f>Pregões!K259</f>
        <v>983.7499999999999</v>
      </c>
    </row>
    <row r="73" spans="1:3" ht="15">
      <c r="A73" s="19" t="s">
        <v>257</v>
      </c>
      <c r="B73" s="47">
        <f>Pregões!J263</f>
        <v>1275.5</v>
      </c>
      <c r="C73" s="47">
        <f>Pregões!K263</f>
        <v>1275.5</v>
      </c>
    </row>
    <row r="74" spans="1:3" ht="15">
      <c r="A74" s="19" t="s">
        <v>272</v>
      </c>
      <c r="B74" s="47">
        <f>Pregões!J279</f>
        <v>1061.12</v>
      </c>
      <c r="C74" s="47">
        <f>Pregões!K279</f>
        <v>1061.12</v>
      </c>
    </row>
    <row r="75" spans="1:3" ht="15">
      <c r="A75" s="19" t="s">
        <v>282</v>
      </c>
      <c r="B75" s="47">
        <f>Pregões!J289</f>
        <v>3474.7</v>
      </c>
      <c r="C75" s="47">
        <f>Pregões!K289</f>
        <v>3474.7</v>
      </c>
    </row>
    <row r="76" spans="1:3" ht="15">
      <c r="A76" s="19" t="s">
        <v>288</v>
      </c>
      <c r="B76" s="47">
        <f>Pregões!J296</f>
        <v>477.6</v>
      </c>
      <c r="C76" s="47">
        <f>Pregões!K296</f>
        <v>477.6</v>
      </c>
    </row>
    <row r="77" spans="1:3" ht="15">
      <c r="A77" s="19" t="s">
        <v>290</v>
      </c>
      <c r="B77" s="47">
        <f>Pregões!J299</f>
        <v>449.85</v>
      </c>
      <c r="C77" s="47">
        <f>Pregões!K299</f>
        <v>449.84999999999997</v>
      </c>
    </row>
    <row r="78" spans="1:3" ht="15">
      <c r="A78" s="52" t="s">
        <v>332</v>
      </c>
      <c r="B78" s="53">
        <f>SUM(B71:B77)</f>
        <v>8582.92</v>
      </c>
      <c r="C78" s="53">
        <f>SUM(C71:C77)</f>
        <v>8582.92</v>
      </c>
    </row>
    <row r="80" spans="1:3" ht="15">
      <c r="A80" s="178" t="s">
        <v>335</v>
      </c>
      <c r="B80" s="178"/>
      <c r="C80" s="178"/>
    </row>
    <row r="81" spans="1:3" ht="15">
      <c r="A81" s="54" t="s">
        <v>18</v>
      </c>
      <c r="B81" s="54" t="s">
        <v>328</v>
      </c>
      <c r="C81" s="54" t="s">
        <v>329</v>
      </c>
    </row>
    <row r="82" spans="1:3" ht="15">
      <c r="A82" s="21" t="s">
        <v>296</v>
      </c>
      <c r="B82" s="47">
        <f>Pregões!J304</f>
        <v>7840</v>
      </c>
      <c r="C82" s="47">
        <f>Pregões!K304</f>
        <v>7840</v>
      </c>
    </row>
    <row r="83" spans="1:3" ht="15">
      <c r="A83" s="21" t="s">
        <v>55</v>
      </c>
      <c r="B83" s="47">
        <f>Pregões!J310</f>
        <v>534</v>
      </c>
      <c r="C83" s="47">
        <f>Pregões!K310</f>
        <v>534</v>
      </c>
    </row>
    <row r="84" spans="1:3" ht="15">
      <c r="A84" s="21" t="s">
        <v>134</v>
      </c>
      <c r="B84" s="47">
        <f>Pregões!J315</f>
        <v>1095</v>
      </c>
      <c r="C84" s="47">
        <f>Pregões!K315</f>
        <v>1095</v>
      </c>
    </row>
    <row r="85" spans="1:3" ht="15">
      <c r="A85" s="21" t="s">
        <v>306</v>
      </c>
      <c r="B85" s="47">
        <f>Pregões!J318</f>
        <v>1620</v>
      </c>
      <c r="C85" s="47">
        <f>Pregões!K318</f>
        <v>1620</v>
      </c>
    </row>
    <row r="86" spans="1:3" ht="15">
      <c r="A86" s="21" t="s">
        <v>308</v>
      </c>
      <c r="B86" s="47">
        <f>Pregões!J321</f>
        <v>368.94</v>
      </c>
      <c r="C86" s="47">
        <f>Pregões!K321</f>
        <v>368.94</v>
      </c>
    </row>
    <row r="87" spans="1:3" ht="15">
      <c r="A87" s="21" t="s">
        <v>190</v>
      </c>
      <c r="B87" s="47">
        <f>Pregões!J325</f>
        <v>1674.6</v>
      </c>
      <c r="C87" s="47">
        <f>Pregões!K325</f>
        <v>1674.6</v>
      </c>
    </row>
    <row r="88" spans="1:3" ht="15">
      <c r="A88" s="21" t="s">
        <v>312</v>
      </c>
      <c r="B88" s="47">
        <f>Pregões!J328</f>
        <v>1056</v>
      </c>
      <c r="C88" s="47">
        <f>Pregões!K328</f>
        <v>1056</v>
      </c>
    </row>
    <row r="89" spans="1:3" ht="15">
      <c r="A89" s="55" t="s">
        <v>332</v>
      </c>
      <c r="B89" s="56">
        <f>SUM(B82:B88)</f>
        <v>14188.54</v>
      </c>
      <c r="C89" s="56">
        <f>SUM(C82:C88)</f>
        <v>14188.54</v>
      </c>
    </row>
    <row r="91" spans="1:3" ht="15">
      <c r="A91" s="179" t="s">
        <v>336</v>
      </c>
      <c r="B91" s="179"/>
      <c r="C91" s="179"/>
    </row>
    <row r="92" spans="1:3" ht="15">
      <c r="A92" s="57" t="s">
        <v>18</v>
      </c>
      <c r="B92" s="57" t="s">
        <v>328</v>
      </c>
      <c r="C92" s="57" t="s">
        <v>329</v>
      </c>
    </row>
    <row r="93" spans="1:3" ht="15">
      <c r="A93" s="23" t="s">
        <v>312</v>
      </c>
      <c r="B93" s="47">
        <f>Pregões!J331</f>
        <v>142.8</v>
      </c>
      <c r="C93" s="47">
        <f>Pregões!K331</f>
        <v>142.79999999999998</v>
      </c>
    </row>
    <row r="94" spans="1:3" ht="15">
      <c r="A94" s="23" t="s">
        <v>318</v>
      </c>
      <c r="B94" s="47">
        <f>Pregões!J334</f>
        <v>51.12</v>
      </c>
      <c r="C94" s="47">
        <f>Pregões!K334</f>
        <v>51.12</v>
      </c>
    </row>
    <row r="95" spans="1:3" ht="15">
      <c r="A95" s="58" t="s">
        <v>332</v>
      </c>
      <c r="B95" s="59">
        <f>SUM(B93:B94)</f>
        <v>193.92000000000002</v>
      </c>
      <c r="C95" s="59">
        <f>SUM(C93:C94)</f>
        <v>193.92</v>
      </c>
    </row>
    <row r="97" spans="1:3" ht="15">
      <c r="A97" s="173" t="s">
        <v>337</v>
      </c>
      <c r="B97" s="173"/>
      <c r="C97" s="173"/>
    </row>
    <row r="98" spans="1:3" ht="15">
      <c r="A98" s="60" t="s">
        <v>18</v>
      </c>
      <c r="B98" s="60" t="s">
        <v>328</v>
      </c>
      <c r="C98" s="60" t="s">
        <v>329</v>
      </c>
    </row>
    <row r="99" spans="1:3" ht="15">
      <c r="A99" s="25" t="s">
        <v>322</v>
      </c>
      <c r="B99" s="47">
        <f>Pregões!J337</f>
        <v>300</v>
      </c>
      <c r="C99" s="47">
        <f>Pregões!K337</f>
        <v>300</v>
      </c>
    </row>
    <row r="100" spans="1:3" ht="15">
      <c r="A100" s="25" t="s">
        <v>324</v>
      </c>
      <c r="B100" s="47">
        <f>Pregões!J340</f>
        <v>32</v>
      </c>
      <c r="C100" s="47">
        <f>Pregões!K340</f>
        <v>32</v>
      </c>
    </row>
    <row r="101" spans="1:3" ht="15">
      <c r="A101" s="61" t="s">
        <v>332</v>
      </c>
      <c r="B101" s="62">
        <f>SUM(B99:B100)</f>
        <v>332</v>
      </c>
      <c r="C101" s="62">
        <f>SUM(C99:C100)</f>
        <v>332</v>
      </c>
    </row>
  </sheetData>
  <sheetProtection password="9E5B" sheet="1"/>
  <mergeCells count="8">
    <mergeCell ref="A97:C97"/>
    <mergeCell ref="A1:D1"/>
    <mergeCell ref="A32:C32"/>
    <mergeCell ref="A47:C47"/>
    <mergeCell ref="A69:C69"/>
    <mergeCell ref="A80:C80"/>
    <mergeCell ref="A91:C91"/>
    <mergeCell ref="A10:C10"/>
  </mergeCells>
  <conditionalFormatting sqref="B8:C8">
    <cfRule type="cellIs" priority="4" dxfId="5" operator="greaterThan" stopIfTrue="1">
      <formula>0</formula>
    </cfRule>
    <cfRule type="cellIs" priority="5" dxfId="6" operator="lessThan" stopIfTrue="1">
      <formula>0</formula>
    </cfRule>
  </conditionalFormatting>
  <conditionalFormatting sqref="C8">
    <cfRule type="cellIs" priority="1" dxfId="6" operator="lessThan" stopIfTrue="1">
      <formula>0</formula>
    </cfRule>
    <cfRule type="cellIs" priority="2" dxfId="5" operator="greaterThan" stopIfTrue="1">
      <formula>0</formula>
    </cfRule>
    <cfRule type="cellIs" priority="3" dxfId="6" operator="lessThan" stopIfTrue="1">
      <formula>0</formula>
    </cfRule>
  </conditionalFormatting>
  <printOptions/>
  <pageMargins left="0.511811024" right="0.511811024" top="0.787401575" bottom="0.787401575" header="0.31496062" footer="0.3149606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95"/>
  <sheetViews>
    <sheetView zoomScalePageLayoutView="0" workbookViewId="0" topLeftCell="A1">
      <selection activeCell="L23" sqref="F23:L23"/>
    </sheetView>
  </sheetViews>
  <sheetFormatPr defaultColWidth="9.140625" defaultRowHeight="15"/>
  <cols>
    <col min="1" max="1" width="10.8515625" style="0" customWidth="1"/>
    <col min="2" max="2" width="19.8515625" style="0" customWidth="1"/>
    <col min="5" max="5" width="38.28125" style="0" customWidth="1"/>
    <col min="7" max="7" width="9.140625" style="0" customWidth="1"/>
    <col min="8" max="8" width="9.140625" style="150" customWidth="1"/>
    <col min="9" max="9" width="11.140625" style="131" bestFit="1" customWidth="1"/>
    <col min="10" max="10" width="16.00390625" style="131" customWidth="1"/>
    <col min="11" max="11" width="16.421875" style="131" customWidth="1"/>
    <col min="12" max="12" width="11.7109375" style="0" customWidth="1"/>
  </cols>
  <sheetData>
    <row r="1" spans="1:12" ht="32.25" thickBot="1">
      <c r="A1" s="117" t="s">
        <v>19</v>
      </c>
      <c r="B1" s="117" t="s">
        <v>18</v>
      </c>
      <c r="C1" s="110" t="s">
        <v>0</v>
      </c>
      <c r="D1" s="111" t="s">
        <v>1</v>
      </c>
      <c r="E1" s="111" t="s">
        <v>2</v>
      </c>
      <c r="F1" s="111" t="s">
        <v>3</v>
      </c>
      <c r="G1" s="111" t="s">
        <v>4</v>
      </c>
      <c r="H1" s="143" t="s">
        <v>450</v>
      </c>
      <c r="I1" s="129" t="s">
        <v>5</v>
      </c>
      <c r="J1" s="129" t="s">
        <v>6</v>
      </c>
      <c r="K1" s="129" t="s">
        <v>7</v>
      </c>
      <c r="L1" s="112" t="s">
        <v>8</v>
      </c>
    </row>
    <row r="2" spans="1:12" ht="122.25" thickBot="1" thickTop="1">
      <c r="A2" s="118" t="s">
        <v>448</v>
      </c>
      <c r="B2" s="118" t="s">
        <v>449</v>
      </c>
      <c r="C2" s="113">
        <v>26126</v>
      </c>
      <c r="D2" s="114">
        <v>177</v>
      </c>
      <c r="E2" s="115" t="s">
        <v>73</v>
      </c>
      <c r="F2" s="114" t="s">
        <v>40</v>
      </c>
      <c r="G2" s="114">
        <v>2</v>
      </c>
      <c r="H2" s="144">
        <v>2</v>
      </c>
      <c r="I2" s="130">
        <v>275</v>
      </c>
      <c r="J2" s="130">
        <v>550</v>
      </c>
      <c r="K2" s="130">
        <f>I2*H2</f>
        <v>550</v>
      </c>
      <c r="L2" s="116" t="s">
        <v>11</v>
      </c>
    </row>
    <row r="3" spans="8:12" ht="45.75" thickBot="1">
      <c r="H3" s="145"/>
      <c r="I3" s="141" t="s">
        <v>325</v>
      </c>
      <c r="J3" s="140">
        <f>J2</f>
        <v>550</v>
      </c>
      <c r="K3" s="140">
        <f>K2</f>
        <v>550</v>
      </c>
      <c r="L3" s="142" t="s">
        <v>489</v>
      </c>
    </row>
    <row r="4" spans="1:12" ht="32.25" thickBot="1">
      <c r="A4" s="117" t="s">
        <v>19</v>
      </c>
      <c r="B4" s="117" t="s">
        <v>18</v>
      </c>
      <c r="C4" s="110" t="s">
        <v>0</v>
      </c>
      <c r="D4" s="111" t="s">
        <v>1</v>
      </c>
      <c r="E4" s="111" t="s">
        <v>2</v>
      </c>
      <c r="F4" s="111" t="s">
        <v>3</v>
      </c>
      <c r="G4" s="111" t="s">
        <v>4</v>
      </c>
      <c r="H4" s="143" t="s">
        <v>450</v>
      </c>
      <c r="I4" s="129" t="s">
        <v>5</v>
      </c>
      <c r="J4" s="129" t="s">
        <v>6</v>
      </c>
      <c r="K4" s="129" t="s">
        <v>7</v>
      </c>
      <c r="L4" s="112" t="s">
        <v>8</v>
      </c>
    </row>
    <row r="5" spans="1:12" ht="32.25" thickBot="1" thickTop="1">
      <c r="A5" s="118" t="s">
        <v>448</v>
      </c>
      <c r="B5" s="118" t="s">
        <v>437</v>
      </c>
      <c r="C5" s="119">
        <v>44464</v>
      </c>
      <c r="D5" s="108">
        <v>176</v>
      </c>
      <c r="E5" s="109" t="s">
        <v>451</v>
      </c>
      <c r="F5" s="108" t="s">
        <v>10</v>
      </c>
      <c r="G5" s="108">
        <v>1</v>
      </c>
      <c r="H5" s="146">
        <v>1</v>
      </c>
      <c r="I5" s="132">
        <v>183</v>
      </c>
      <c r="J5" s="132">
        <v>183</v>
      </c>
      <c r="K5" s="130">
        <f aca="true" t="shared" si="0" ref="K5:K64">I5*H5</f>
        <v>183</v>
      </c>
      <c r="L5" s="120" t="s">
        <v>11</v>
      </c>
    </row>
    <row r="6" spans="3:12" ht="31.5" thickBot="1">
      <c r="C6" s="119">
        <v>44459</v>
      </c>
      <c r="D6" s="108">
        <v>384</v>
      </c>
      <c r="E6" s="109" t="s">
        <v>452</v>
      </c>
      <c r="F6" s="108" t="s">
        <v>99</v>
      </c>
      <c r="G6" s="108">
        <v>1</v>
      </c>
      <c r="H6" s="146">
        <v>1</v>
      </c>
      <c r="I6" s="132">
        <v>438</v>
      </c>
      <c r="J6" s="132">
        <v>438</v>
      </c>
      <c r="K6" s="130">
        <f t="shared" si="0"/>
        <v>438</v>
      </c>
      <c r="L6" s="120" t="s">
        <v>11</v>
      </c>
    </row>
    <row r="7" spans="3:12" ht="30.75" thickBot="1">
      <c r="C7" s="113">
        <v>44462</v>
      </c>
      <c r="D7" s="114">
        <v>408</v>
      </c>
      <c r="E7" s="115" t="s">
        <v>453</v>
      </c>
      <c r="F7" s="114" t="s">
        <v>10</v>
      </c>
      <c r="G7" s="114">
        <v>1</v>
      </c>
      <c r="H7" s="144">
        <v>1</v>
      </c>
      <c r="I7" s="130">
        <v>385.73</v>
      </c>
      <c r="J7" s="130">
        <v>385.73</v>
      </c>
      <c r="K7" s="130">
        <f t="shared" si="0"/>
        <v>385.73</v>
      </c>
      <c r="L7" s="116" t="s">
        <v>11</v>
      </c>
    </row>
    <row r="8" spans="8:12" ht="45.75" thickBot="1">
      <c r="H8" s="145"/>
      <c r="I8" s="141" t="s">
        <v>325</v>
      </c>
      <c r="J8" s="140">
        <f>SUM(J5:J7)</f>
        <v>1006.73</v>
      </c>
      <c r="K8" s="140">
        <f>SUM(K5:K7)</f>
        <v>1006.73</v>
      </c>
      <c r="L8" s="142" t="s">
        <v>489</v>
      </c>
    </row>
    <row r="9" spans="1:12" ht="32.25" thickBot="1">
      <c r="A9" s="117" t="s">
        <v>19</v>
      </c>
      <c r="B9" s="117" t="s">
        <v>18</v>
      </c>
      <c r="C9" s="110" t="s">
        <v>0</v>
      </c>
      <c r="D9" s="111" t="s">
        <v>1</v>
      </c>
      <c r="E9" s="111" t="s">
        <v>2</v>
      </c>
      <c r="F9" s="111" t="s">
        <v>3</v>
      </c>
      <c r="G9" s="111" t="s">
        <v>4</v>
      </c>
      <c r="H9" s="143" t="s">
        <v>450</v>
      </c>
      <c r="I9" s="129" t="s">
        <v>5</v>
      </c>
      <c r="J9" s="129" t="s">
        <v>6</v>
      </c>
      <c r="K9" s="129" t="s">
        <v>7</v>
      </c>
      <c r="L9" s="112" t="s">
        <v>8</v>
      </c>
    </row>
    <row r="10" spans="1:12" ht="32.25" thickBot="1" thickTop="1">
      <c r="A10" s="118" t="s">
        <v>448</v>
      </c>
      <c r="B10" s="118" t="s">
        <v>438</v>
      </c>
      <c r="C10" s="113">
        <v>9763</v>
      </c>
      <c r="D10" s="114">
        <v>185</v>
      </c>
      <c r="E10" s="115" t="s">
        <v>454</v>
      </c>
      <c r="F10" s="114" t="s">
        <v>13</v>
      </c>
      <c r="G10" s="114">
        <v>20</v>
      </c>
      <c r="H10" s="144">
        <v>20</v>
      </c>
      <c r="I10" s="130">
        <v>14.49</v>
      </c>
      <c r="J10" s="130">
        <v>289.8</v>
      </c>
      <c r="K10" s="130">
        <f t="shared" si="0"/>
        <v>289.8</v>
      </c>
      <c r="L10" s="116" t="s">
        <v>242</v>
      </c>
    </row>
    <row r="11" spans="8:12" ht="45.75" thickBot="1">
      <c r="H11" s="145"/>
      <c r="I11" s="141" t="s">
        <v>325</v>
      </c>
      <c r="J11" s="140">
        <f>J10</f>
        <v>289.8</v>
      </c>
      <c r="K11" s="140">
        <f>K10</f>
        <v>289.8</v>
      </c>
      <c r="L11" s="142" t="s">
        <v>489</v>
      </c>
    </row>
    <row r="12" spans="1:12" ht="32.25" thickBot="1">
      <c r="A12" s="117" t="s">
        <v>19</v>
      </c>
      <c r="B12" s="117" t="s">
        <v>18</v>
      </c>
      <c r="C12" s="110" t="s">
        <v>0</v>
      </c>
      <c r="D12" s="111" t="s">
        <v>1</v>
      </c>
      <c r="E12" s="111" t="s">
        <v>2</v>
      </c>
      <c r="F12" s="111" t="s">
        <v>3</v>
      </c>
      <c r="G12" s="111" t="s">
        <v>4</v>
      </c>
      <c r="H12" s="143" t="s">
        <v>450</v>
      </c>
      <c r="I12" s="129" t="s">
        <v>5</v>
      </c>
      <c r="J12" s="129" t="s">
        <v>6</v>
      </c>
      <c r="K12" s="129" t="s">
        <v>7</v>
      </c>
      <c r="L12" s="112" t="s">
        <v>8</v>
      </c>
    </row>
    <row r="13" spans="1:12" ht="32.25" thickBot="1" thickTop="1">
      <c r="A13" s="118" t="s">
        <v>448</v>
      </c>
      <c r="B13" s="118" t="s">
        <v>439</v>
      </c>
      <c r="C13" s="113">
        <v>44145</v>
      </c>
      <c r="D13" s="114">
        <v>37</v>
      </c>
      <c r="E13" s="115" t="s">
        <v>455</v>
      </c>
      <c r="F13" s="114" t="s">
        <v>10</v>
      </c>
      <c r="G13" s="114">
        <v>4</v>
      </c>
      <c r="H13" s="144">
        <v>4</v>
      </c>
      <c r="I13" s="130">
        <v>589</v>
      </c>
      <c r="J13" s="130">
        <v>2356</v>
      </c>
      <c r="K13" s="130">
        <f t="shared" si="0"/>
        <v>2356</v>
      </c>
      <c r="L13" s="116" t="s">
        <v>11</v>
      </c>
    </row>
    <row r="14" spans="8:12" ht="45.75" thickBot="1">
      <c r="H14" s="145"/>
      <c r="I14" s="141" t="s">
        <v>325</v>
      </c>
      <c r="J14" s="140">
        <f>J13</f>
        <v>2356</v>
      </c>
      <c r="K14" s="140">
        <f>K13</f>
        <v>2356</v>
      </c>
      <c r="L14" s="142" t="s">
        <v>489</v>
      </c>
    </row>
    <row r="15" spans="1:12" ht="32.25" thickBot="1">
      <c r="A15" s="117" t="s">
        <v>19</v>
      </c>
      <c r="B15" s="117" t="s">
        <v>18</v>
      </c>
      <c r="C15" s="121" t="s">
        <v>0</v>
      </c>
      <c r="D15" s="122" t="s">
        <v>1</v>
      </c>
      <c r="E15" s="122" t="s">
        <v>2</v>
      </c>
      <c r="F15" s="122" t="s">
        <v>3</v>
      </c>
      <c r="G15" s="122" t="s">
        <v>4</v>
      </c>
      <c r="H15" s="147" t="s">
        <v>450</v>
      </c>
      <c r="I15" s="133" t="s">
        <v>5</v>
      </c>
      <c r="J15" s="133" t="s">
        <v>6</v>
      </c>
      <c r="K15" s="129" t="s">
        <v>7</v>
      </c>
      <c r="L15" s="123" t="s">
        <v>8</v>
      </c>
    </row>
    <row r="16" spans="1:12" ht="47.25" thickBot="1" thickTop="1">
      <c r="A16" s="118" t="s">
        <v>448</v>
      </c>
      <c r="B16" s="118" t="s">
        <v>440</v>
      </c>
      <c r="C16" s="124">
        <v>18889</v>
      </c>
      <c r="D16" s="125">
        <v>234</v>
      </c>
      <c r="E16" s="126" t="s">
        <v>148</v>
      </c>
      <c r="F16" s="125" t="s">
        <v>99</v>
      </c>
      <c r="G16" s="125">
        <v>10</v>
      </c>
      <c r="H16" s="148">
        <v>10</v>
      </c>
      <c r="I16" s="134">
        <v>7.6</v>
      </c>
      <c r="J16" s="134">
        <v>76</v>
      </c>
      <c r="K16" s="130">
        <f t="shared" si="0"/>
        <v>76</v>
      </c>
      <c r="L16" s="127" t="s">
        <v>96</v>
      </c>
    </row>
    <row r="17" spans="8:12" ht="45.75" thickBot="1">
      <c r="H17" s="145"/>
      <c r="I17" s="141" t="s">
        <v>325</v>
      </c>
      <c r="J17" s="140">
        <f>J16</f>
        <v>76</v>
      </c>
      <c r="K17" s="140">
        <f>K16</f>
        <v>76</v>
      </c>
      <c r="L17" s="142" t="s">
        <v>489</v>
      </c>
    </row>
    <row r="18" spans="1:12" ht="32.25" thickBot="1">
      <c r="A18" s="117" t="s">
        <v>19</v>
      </c>
      <c r="B18" s="117" t="s">
        <v>18</v>
      </c>
      <c r="C18" s="110" t="s">
        <v>0</v>
      </c>
      <c r="D18" s="111" t="s">
        <v>1</v>
      </c>
      <c r="E18" s="111" t="s">
        <v>2</v>
      </c>
      <c r="F18" s="111" t="s">
        <v>3</v>
      </c>
      <c r="G18" s="111" t="s">
        <v>4</v>
      </c>
      <c r="H18" s="143" t="s">
        <v>450</v>
      </c>
      <c r="I18" s="129" t="s">
        <v>5</v>
      </c>
      <c r="J18" s="129" t="s">
        <v>6</v>
      </c>
      <c r="K18" s="129" t="s">
        <v>7</v>
      </c>
      <c r="L18" s="112" t="s">
        <v>8</v>
      </c>
    </row>
    <row r="19" spans="1:12" ht="107.25" thickBot="1" thickTop="1">
      <c r="A19" s="118" t="s">
        <v>448</v>
      </c>
      <c r="B19" s="118" t="s">
        <v>441</v>
      </c>
      <c r="C19" s="119">
        <v>31467</v>
      </c>
      <c r="D19" s="108">
        <v>237</v>
      </c>
      <c r="E19" s="109" t="s">
        <v>149</v>
      </c>
      <c r="F19" s="108" t="s">
        <v>99</v>
      </c>
      <c r="G19" s="108">
        <v>20</v>
      </c>
      <c r="H19" s="146">
        <v>20</v>
      </c>
      <c r="I19" s="132">
        <v>7.99</v>
      </c>
      <c r="J19" s="132">
        <v>159.8</v>
      </c>
      <c r="K19" s="130">
        <f t="shared" si="0"/>
        <v>159.8</v>
      </c>
      <c r="L19" s="120" t="s">
        <v>96</v>
      </c>
    </row>
    <row r="20" spans="3:12" ht="106.5" thickBot="1">
      <c r="C20" s="113">
        <v>31466</v>
      </c>
      <c r="D20" s="114">
        <v>238</v>
      </c>
      <c r="E20" s="115" t="s">
        <v>150</v>
      </c>
      <c r="F20" s="114" t="s">
        <v>99</v>
      </c>
      <c r="G20" s="114">
        <v>20</v>
      </c>
      <c r="H20" s="144">
        <v>20</v>
      </c>
      <c r="I20" s="130">
        <v>5.99</v>
      </c>
      <c r="J20" s="130">
        <v>119.8</v>
      </c>
      <c r="K20" s="130">
        <f t="shared" si="0"/>
        <v>119.80000000000001</v>
      </c>
      <c r="L20" s="116" t="s">
        <v>96</v>
      </c>
    </row>
    <row r="21" spans="8:12" ht="45.75" thickBot="1">
      <c r="H21" s="145"/>
      <c r="I21" s="141" t="s">
        <v>325</v>
      </c>
      <c r="J21" s="140">
        <f>SUM(J19:J20)</f>
        <v>279.6</v>
      </c>
      <c r="K21" s="140">
        <f>SUM(K19:K20)</f>
        <v>279.6</v>
      </c>
      <c r="L21" s="142" t="s">
        <v>489</v>
      </c>
    </row>
    <row r="22" spans="1:12" ht="32.25" thickBot="1">
      <c r="A22" s="117" t="s">
        <v>19</v>
      </c>
      <c r="B22" s="117" t="s">
        <v>18</v>
      </c>
      <c r="C22" s="110" t="s">
        <v>0</v>
      </c>
      <c r="D22" s="111" t="s">
        <v>1</v>
      </c>
      <c r="E22" s="111" t="s">
        <v>2</v>
      </c>
      <c r="F22" s="111" t="s">
        <v>3</v>
      </c>
      <c r="G22" s="111" t="s">
        <v>4</v>
      </c>
      <c r="H22" s="143" t="s">
        <v>450</v>
      </c>
      <c r="I22" s="129" t="s">
        <v>5</v>
      </c>
      <c r="J22" s="129" t="s">
        <v>6</v>
      </c>
      <c r="K22" s="129" t="s">
        <v>7</v>
      </c>
      <c r="L22" s="112" t="s">
        <v>8</v>
      </c>
    </row>
    <row r="23" spans="1:13" ht="31.5" thickBot="1" thickTop="1">
      <c r="A23" s="118" t="s">
        <v>448</v>
      </c>
      <c r="B23" s="118" t="s">
        <v>442</v>
      </c>
      <c r="C23" s="113">
        <v>26492</v>
      </c>
      <c r="D23" s="114">
        <v>23</v>
      </c>
      <c r="E23" s="115" t="s">
        <v>70</v>
      </c>
      <c r="F23" s="168" t="s">
        <v>34</v>
      </c>
      <c r="G23" s="168">
        <v>30</v>
      </c>
      <c r="H23" s="169">
        <v>30</v>
      </c>
      <c r="I23" s="170">
        <v>4.9</v>
      </c>
      <c r="J23" s="170">
        <v>147</v>
      </c>
      <c r="K23" s="170"/>
      <c r="L23" s="171" t="s">
        <v>11</v>
      </c>
      <c r="M23" t="s">
        <v>504</v>
      </c>
    </row>
    <row r="24" spans="8:12" ht="45.75" thickBot="1">
      <c r="H24" s="145"/>
      <c r="I24" s="141" t="s">
        <v>325</v>
      </c>
      <c r="J24" s="140">
        <f>J23</f>
        <v>147</v>
      </c>
      <c r="K24" s="140">
        <f>K23</f>
        <v>0</v>
      </c>
      <c r="L24" s="142" t="s">
        <v>489</v>
      </c>
    </row>
    <row r="25" spans="1:12" ht="32.25" thickBot="1">
      <c r="A25" s="117" t="s">
        <v>19</v>
      </c>
      <c r="B25" s="117" t="s">
        <v>18</v>
      </c>
      <c r="C25" s="110" t="s">
        <v>0</v>
      </c>
      <c r="D25" s="111" t="s">
        <v>1</v>
      </c>
      <c r="E25" s="111" t="s">
        <v>2</v>
      </c>
      <c r="F25" s="111" t="s">
        <v>3</v>
      </c>
      <c r="G25" s="111" t="s">
        <v>4</v>
      </c>
      <c r="H25" s="143" t="s">
        <v>450</v>
      </c>
      <c r="I25" s="129" t="s">
        <v>5</v>
      </c>
      <c r="J25" s="129" t="s">
        <v>6</v>
      </c>
      <c r="K25" s="129" t="s">
        <v>7</v>
      </c>
      <c r="L25" s="112" t="s">
        <v>8</v>
      </c>
    </row>
    <row r="26" spans="1:12" ht="62.25" thickBot="1" thickTop="1">
      <c r="A26" s="118" t="s">
        <v>448</v>
      </c>
      <c r="B26" s="118" t="s">
        <v>224</v>
      </c>
      <c r="C26" s="119">
        <v>14764</v>
      </c>
      <c r="D26" s="108">
        <v>229</v>
      </c>
      <c r="E26" s="109" t="s">
        <v>146</v>
      </c>
      <c r="F26" s="108" t="s">
        <v>99</v>
      </c>
      <c r="G26" s="108">
        <v>35</v>
      </c>
      <c r="H26" s="146">
        <v>35</v>
      </c>
      <c r="I26" s="132">
        <v>1.3</v>
      </c>
      <c r="J26" s="132">
        <v>45.5</v>
      </c>
      <c r="K26" s="130">
        <f t="shared" si="0"/>
        <v>45.5</v>
      </c>
      <c r="L26" s="120" t="s">
        <v>96</v>
      </c>
    </row>
    <row r="27" spans="3:12" ht="76.5" thickBot="1">
      <c r="C27" s="119">
        <v>48189</v>
      </c>
      <c r="D27" s="108">
        <v>345</v>
      </c>
      <c r="E27" s="109" t="s">
        <v>456</v>
      </c>
      <c r="F27" s="108" t="s">
        <v>103</v>
      </c>
      <c r="G27" s="108">
        <v>50</v>
      </c>
      <c r="H27" s="146">
        <v>50</v>
      </c>
      <c r="I27" s="132">
        <v>7.5</v>
      </c>
      <c r="J27" s="132">
        <v>375</v>
      </c>
      <c r="K27" s="130">
        <f t="shared" si="0"/>
        <v>375</v>
      </c>
      <c r="L27" s="120" t="s">
        <v>96</v>
      </c>
    </row>
    <row r="28" spans="3:12" ht="76.5" thickBot="1">
      <c r="C28" s="119">
        <v>9608</v>
      </c>
      <c r="D28" s="108">
        <v>360</v>
      </c>
      <c r="E28" s="109" t="s">
        <v>156</v>
      </c>
      <c r="F28" s="108" t="s">
        <v>99</v>
      </c>
      <c r="G28" s="108">
        <v>400</v>
      </c>
      <c r="H28" s="146">
        <v>400</v>
      </c>
      <c r="I28" s="132">
        <v>2.5</v>
      </c>
      <c r="J28" s="132">
        <v>1000</v>
      </c>
      <c r="K28" s="130">
        <f t="shared" si="0"/>
        <v>1000</v>
      </c>
      <c r="L28" s="120" t="s">
        <v>96</v>
      </c>
    </row>
    <row r="29" spans="3:12" ht="91.5" thickBot="1">
      <c r="C29" s="113">
        <v>26443</v>
      </c>
      <c r="D29" s="114">
        <v>379</v>
      </c>
      <c r="E29" s="115" t="s">
        <v>457</v>
      </c>
      <c r="F29" s="114" t="s">
        <v>99</v>
      </c>
      <c r="G29" s="114">
        <v>10</v>
      </c>
      <c r="H29" s="144">
        <v>10</v>
      </c>
      <c r="I29" s="130">
        <v>16.8</v>
      </c>
      <c r="J29" s="130">
        <v>168</v>
      </c>
      <c r="K29" s="130">
        <f t="shared" si="0"/>
        <v>168</v>
      </c>
      <c r="L29" s="116" t="s">
        <v>96</v>
      </c>
    </row>
    <row r="30" spans="8:12" ht="45.75" thickBot="1">
      <c r="H30" s="145"/>
      <c r="I30" s="141" t="s">
        <v>325</v>
      </c>
      <c r="J30" s="140">
        <f>SUM(J26:J29)</f>
        <v>1588.5</v>
      </c>
      <c r="K30" s="140">
        <f>SUM(K26:K29)</f>
        <v>1588.5</v>
      </c>
      <c r="L30" s="142" t="s">
        <v>489</v>
      </c>
    </row>
    <row r="31" spans="1:12" ht="32.25" thickBot="1">
      <c r="A31" s="117" t="s">
        <v>19</v>
      </c>
      <c r="B31" s="117" t="s">
        <v>18</v>
      </c>
      <c r="C31" s="110" t="s">
        <v>0</v>
      </c>
      <c r="D31" s="111" t="s">
        <v>1</v>
      </c>
      <c r="E31" s="111" t="s">
        <v>2</v>
      </c>
      <c r="F31" s="111" t="s">
        <v>3</v>
      </c>
      <c r="G31" s="111" t="s">
        <v>4</v>
      </c>
      <c r="H31" s="143" t="s">
        <v>450</v>
      </c>
      <c r="I31" s="129" t="s">
        <v>5</v>
      </c>
      <c r="J31" s="129" t="s">
        <v>6</v>
      </c>
      <c r="K31" s="129" t="s">
        <v>7</v>
      </c>
      <c r="L31" s="112" t="s">
        <v>8</v>
      </c>
    </row>
    <row r="32" spans="1:12" ht="77.25" thickBot="1" thickTop="1">
      <c r="A32" s="118" t="s">
        <v>448</v>
      </c>
      <c r="B32" s="118" t="s">
        <v>188</v>
      </c>
      <c r="C32" s="119">
        <v>26133</v>
      </c>
      <c r="D32" s="108">
        <v>12</v>
      </c>
      <c r="E32" s="109" t="s">
        <v>458</v>
      </c>
      <c r="F32" s="108" t="s">
        <v>15</v>
      </c>
      <c r="G32" s="108">
        <v>1</v>
      </c>
      <c r="H32" s="146">
        <v>1</v>
      </c>
      <c r="I32" s="132">
        <v>220</v>
      </c>
      <c r="J32" s="132">
        <v>220</v>
      </c>
      <c r="K32" s="130">
        <f t="shared" si="0"/>
        <v>220</v>
      </c>
      <c r="L32" s="120" t="s">
        <v>11</v>
      </c>
    </row>
    <row r="33" spans="3:12" ht="119.25" customHeight="1">
      <c r="C33" s="135">
        <v>26122</v>
      </c>
      <c r="D33" s="136">
        <v>203</v>
      </c>
      <c r="E33" s="137" t="s">
        <v>74</v>
      </c>
      <c r="F33" s="136" t="s">
        <v>15</v>
      </c>
      <c r="G33" s="136">
        <v>3</v>
      </c>
      <c r="H33" s="149">
        <v>3</v>
      </c>
      <c r="I33" s="138">
        <v>110</v>
      </c>
      <c r="J33" s="138">
        <v>330</v>
      </c>
      <c r="K33" s="130">
        <f t="shared" si="0"/>
        <v>330</v>
      </c>
      <c r="L33" s="139" t="s">
        <v>11</v>
      </c>
    </row>
    <row r="34" spans="3:12" ht="106.5" thickBot="1">
      <c r="C34" s="119">
        <v>43165</v>
      </c>
      <c r="D34" s="108">
        <v>288</v>
      </c>
      <c r="E34" s="109" t="s">
        <v>459</v>
      </c>
      <c r="F34" s="108" t="s">
        <v>99</v>
      </c>
      <c r="G34" s="108">
        <v>2</v>
      </c>
      <c r="H34" s="146">
        <v>2</v>
      </c>
      <c r="I34" s="132">
        <v>515</v>
      </c>
      <c r="J34" s="132">
        <v>1030</v>
      </c>
      <c r="K34" s="130">
        <f t="shared" si="0"/>
        <v>1030</v>
      </c>
      <c r="L34" s="120" t="s">
        <v>96</v>
      </c>
    </row>
    <row r="35" spans="3:12" ht="31.5" thickBot="1">
      <c r="C35" s="113">
        <v>44471</v>
      </c>
      <c r="D35" s="114">
        <v>376</v>
      </c>
      <c r="E35" s="115" t="s">
        <v>160</v>
      </c>
      <c r="F35" s="114" t="s">
        <v>99</v>
      </c>
      <c r="G35" s="114">
        <v>10</v>
      </c>
      <c r="H35" s="144">
        <v>10</v>
      </c>
      <c r="I35" s="130">
        <v>12</v>
      </c>
      <c r="J35" s="130">
        <v>120</v>
      </c>
      <c r="K35" s="130">
        <f t="shared" si="0"/>
        <v>120</v>
      </c>
      <c r="L35" s="116" t="s">
        <v>96</v>
      </c>
    </row>
    <row r="36" spans="8:12" ht="45.75" thickBot="1">
      <c r="H36" s="145"/>
      <c r="I36" s="141" t="s">
        <v>325</v>
      </c>
      <c r="J36" s="140">
        <f>SUM(J32:J35)</f>
        <v>1700</v>
      </c>
      <c r="K36" s="140">
        <f>SUM(K32:K35)</f>
        <v>1700</v>
      </c>
      <c r="L36" s="142" t="s">
        <v>489</v>
      </c>
    </row>
    <row r="37" spans="1:12" ht="32.25" thickBot="1">
      <c r="A37" s="117" t="s">
        <v>19</v>
      </c>
      <c r="B37" s="117" t="s">
        <v>18</v>
      </c>
      <c r="C37" s="110" t="s">
        <v>0</v>
      </c>
      <c r="D37" s="111" t="s">
        <v>1</v>
      </c>
      <c r="E37" s="111" t="s">
        <v>2</v>
      </c>
      <c r="F37" s="111" t="s">
        <v>3</v>
      </c>
      <c r="G37" s="111" t="s">
        <v>4</v>
      </c>
      <c r="H37" s="143" t="s">
        <v>450</v>
      </c>
      <c r="I37" s="129" t="s">
        <v>5</v>
      </c>
      <c r="J37" s="129" t="s">
        <v>6</v>
      </c>
      <c r="K37" s="129" t="s">
        <v>7</v>
      </c>
      <c r="L37" s="112" t="s">
        <v>8</v>
      </c>
    </row>
    <row r="38" spans="1:12" ht="122.25" thickBot="1" thickTop="1">
      <c r="A38" s="118" t="s">
        <v>448</v>
      </c>
      <c r="B38" s="118" t="s">
        <v>308</v>
      </c>
      <c r="C38" s="113">
        <v>30471</v>
      </c>
      <c r="D38" s="114">
        <v>25</v>
      </c>
      <c r="E38" s="115" t="s">
        <v>71</v>
      </c>
      <c r="F38" s="114" t="s">
        <v>34</v>
      </c>
      <c r="G38" s="114">
        <v>50</v>
      </c>
      <c r="H38" s="144">
        <v>50</v>
      </c>
      <c r="I38" s="130">
        <v>5.35</v>
      </c>
      <c r="J38" s="130">
        <v>267.5</v>
      </c>
      <c r="K38" s="130">
        <f t="shared" si="0"/>
        <v>267.5</v>
      </c>
      <c r="L38" s="116" t="s">
        <v>11</v>
      </c>
    </row>
    <row r="39" spans="8:12" ht="45.75" thickBot="1">
      <c r="H39" s="145"/>
      <c r="I39" s="141" t="s">
        <v>325</v>
      </c>
      <c r="J39" s="140">
        <f>J38</f>
        <v>267.5</v>
      </c>
      <c r="K39" s="140">
        <f>K38</f>
        <v>267.5</v>
      </c>
      <c r="L39" s="142" t="s">
        <v>489</v>
      </c>
    </row>
    <row r="40" spans="1:12" ht="32.25" thickBot="1">
      <c r="A40" s="117" t="s">
        <v>19</v>
      </c>
      <c r="B40" s="117" t="s">
        <v>18</v>
      </c>
      <c r="C40" s="110" t="s">
        <v>0</v>
      </c>
      <c r="D40" s="111" t="s">
        <v>1</v>
      </c>
      <c r="E40" s="111" t="s">
        <v>2</v>
      </c>
      <c r="F40" s="111" t="s">
        <v>3</v>
      </c>
      <c r="G40" s="111" t="s">
        <v>4</v>
      </c>
      <c r="H40" s="143" t="s">
        <v>450</v>
      </c>
      <c r="I40" s="129" t="s">
        <v>5</v>
      </c>
      <c r="J40" s="129" t="s">
        <v>6</v>
      </c>
      <c r="K40" s="129" t="s">
        <v>7</v>
      </c>
      <c r="L40" s="112" t="s">
        <v>8</v>
      </c>
    </row>
    <row r="41" spans="1:12" ht="47.25" thickBot="1" thickTop="1">
      <c r="A41" s="118" t="s">
        <v>448</v>
      </c>
      <c r="B41" s="118" t="s">
        <v>443</v>
      </c>
      <c r="C41" s="113">
        <v>4026</v>
      </c>
      <c r="D41" s="114">
        <v>285</v>
      </c>
      <c r="E41" s="115" t="s">
        <v>460</v>
      </c>
      <c r="F41" s="114" t="s">
        <v>13</v>
      </c>
      <c r="G41" s="114">
        <v>20</v>
      </c>
      <c r="H41" s="144">
        <v>20</v>
      </c>
      <c r="I41" s="130">
        <v>88.28</v>
      </c>
      <c r="J41" s="130">
        <v>1765.6</v>
      </c>
      <c r="K41" s="130">
        <f t="shared" si="0"/>
        <v>1765.6</v>
      </c>
      <c r="L41" s="116" t="s">
        <v>96</v>
      </c>
    </row>
    <row r="42" spans="8:12" ht="45.75" thickBot="1">
      <c r="H42" s="145"/>
      <c r="I42" s="141" t="s">
        <v>325</v>
      </c>
      <c r="J42" s="140">
        <f>J41</f>
        <v>1765.6</v>
      </c>
      <c r="K42" s="140">
        <f>K41</f>
        <v>1765.6</v>
      </c>
      <c r="L42" s="142" t="s">
        <v>489</v>
      </c>
    </row>
    <row r="43" spans="1:12" ht="32.25" thickBot="1">
      <c r="A43" s="117" t="s">
        <v>19</v>
      </c>
      <c r="B43" s="117" t="s">
        <v>18</v>
      </c>
      <c r="C43" s="110" t="s">
        <v>0</v>
      </c>
      <c r="D43" s="111" t="s">
        <v>1</v>
      </c>
      <c r="E43" s="111" t="s">
        <v>2</v>
      </c>
      <c r="F43" s="111" t="s">
        <v>3</v>
      </c>
      <c r="G43" s="111" t="s">
        <v>4</v>
      </c>
      <c r="H43" s="143" t="s">
        <v>450</v>
      </c>
      <c r="I43" s="129" t="s">
        <v>5</v>
      </c>
      <c r="J43" s="129" t="s">
        <v>6</v>
      </c>
      <c r="K43" s="129" t="s">
        <v>7</v>
      </c>
      <c r="L43" s="112" t="s">
        <v>8</v>
      </c>
    </row>
    <row r="44" spans="1:12" ht="47.25" thickBot="1" thickTop="1">
      <c r="A44" s="118" t="s">
        <v>448</v>
      </c>
      <c r="B44" s="118" t="s">
        <v>444</v>
      </c>
      <c r="C44" s="119">
        <v>48450</v>
      </c>
      <c r="D44" s="108">
        <v>81</v>
      </c>
      <c r="E44" s="109" t="s">
        <v>461</v>
      </c>
      <c r="F44" s="108" t="s">
        <v>10</v>
      </c>
      <c r="G44" s="108">
        <v>2</v>
      </c>
      <c r="H44" s="146">
        <v>2</v>
      </c>
      <c r="I44" s="132">
        <v>639</v>
      </c>
      <c r="J44" s="132">
        <v>1278</v>
      </c>
      <c r="K44" s="130">
        <f t="shared" si="0"/>
        <v>1278</v>
      </c>
      <c r="L44" s="120" t="s">
        <v>294</v>
      </c>
    </row>
    <row r="45" spans="3:12" ht="46.5" thickBot="1">
      <c r="C45" s="119">
        <v>27283</v>
      </c>
      <c r="D45" s="108">
        <v>94</v>
      </c>
      <c r="E45" s="109" t="s">
        <v>462</v>
      </c>
      <c r="F45" s="108" t="s">
        <v>40</v>
      </c>
      <c r="G45" s="108">
        <v>2</v>
      </c>
      <c r="H45" s="146">
        <v>2</v>
      </c>
      <c r="I45" s="132">
        <v>38</v>
      </c>
      <c r="J45" s="132">
        <v>76</v>
      </c>
      <c r="K45" s="130">
        <f t="shared" si="0"/>
        <v>76</v>
      </c>
      <c r="L45" s="120" t="s">
        <v>11</v>
      </c>
    </row>
    <row r="46" spans="3:12" ht="46.5" thickBot="1">
      <c r="C46" s="119">
        <v>31705</v>
      </c>
      <c r="D46" s="108">
        <v>283</v>
      </c>
      <c r="E46" s="109" t="s">
        <v>310</v>
      </c>
      <c r="F46" s="108" t="s">
        <v>10</v>
      </c>
      <c r="G46" s="108">
        <v>40</v>
      </c>
      <c r="H46" s="146">
        <v>40</v>
      </c>
      <c r="I46" s="132">
        <v>12</v>
      </c>
      <c r="J46" s="132">
        <v>480</v>
      </c>
      <c r="K46" s="130">
        <f t="shared" si="0"/>
        <v>480</v>
      </c>
      <c r="L46" s="120" t="s">
        <v>292</v>
      </c>
    </row>
    <row r="47" spans="3:12" ht="30.75" thickBot="1">
      <c r="C47" s="119">
        <v>44150</v>
      </c>
      <c r="D47" s="108">
        <v>297</v>
      </c>
      <c r="E47" s="109" t="s">
        <v>57</v>
      </c>
      <c r="F47" s="108" t="s">
        <v>10</v>
      </c>
      <c r="G47" s="108">
        <v>4</v>
      </c>
      <c r="H47" s="146">
        <v>4</v>
      </c>
      <c r="I47" s="132">
        <v>280</v>
      </c>
      <c r="J47" s="132">
        <v>1120</v>
      </c>
      <c r="K47" s="130">
        <f t="shared" si="0"/>
        <v>1120</v>
      </c>
      <c r="L47" s="120" t="s">
        <v>11</v>
      </c>
    </row>
    <row r="48" spans="3:12" ht="31.5" thickBot="1">
      <c r="C48" s="119">
        <v>48453</v>
      </c>
      <c r="D48" s="108">
        <v>306</v>
      </c>
      <c r="E48" s="109" t="s">
        <v>463</v>
      </c>
      <c r="F48" s="108" t="s">
        <v>10</v>
      </c>
      <c r="G48" s="108">
        <v>3</v>
      </c>
      <c r="H48" s="146">
        <v>3</v>
      </c>
      <c r="I48" s="132">
        <v>1431</v>
      </c>
      <c r="J48" s="132">
        <v>4293</v>
      </c>
      <c r="K48" s="130">
        <f t="shared" si="0"/>
        <v>4293</v>
      </c>
      <c r="L48" s="120" t="s">
        <v>11</v>
      </c>
    </row>
    <row r="49" spans="3:12" ht="31.5" thickBot="1">
      <c r="C49" s="119">
        <v>25925</v>
      </c>
      <c r="D49" s="108">
        <v>382</v>
      </c>
      <c r="E49" s="109" t="s">
        <v>161</v>
      </c>
      <c r="F49" s="108" t="s">
        <v>15</v>
      </c>
      <c r="G49" s="108">
        <v>2</v>
      </c>
      <c r="H49" s="146">
        <v>2</v>
      </c>
      <c r="I49" s="132">
        <v>111</v>
      </c>
      <c r="J49" s="132">
        <v>222</v>
      </c>
      <c r="K49" s="130">
        <f t="shared" si="0"/>
        <v>222</v>
      </c>
      <c r="L49" s="120" t="s">
        <v>96</v>
      </c>
    </row>
    <row r="50" spans="3:12" ht="30.75" thickBot="1">
      <c r="C50" s="119">
        <v>44457</v>
      </c>
      <c r="D50" s="108">
        <v>406</v>
      </c>
      <c r="E50" s="109" t="s">
        <v>464</v>
      </c>
      <c r="F50" s="108" t="s">
        <v>31</v>
      </c>
      <c r="G50" s="108">
        <v>1</v>
      </c>
      <c r="H50" s="146">
        <v>1</v>
      </c>
      <c r="I50" s="132">
        <v>286</v>
      </c>
      <c r="J50" s="132">
        <v>286</v>
      </c>
      <c r="K50" s="130">
        <f t="shared" si="0"/>
        <v>286</v>
      </c>
      <c r="L50" s="120" t="s">
        <v>11</v>
      </c>
    </row>
    <row r="51" spans="3:12" ht="31.5" thickBot="1">
      <c r="C51" s="119">
        <v>48502</v>
      </c>
      <c r="D51" s="108">
        <v>427</v>
      </c>
      <c r="E51" s="109" t="s">
        <v>465</v>
      </c>
      <c r="F51" s="108" t="s">
        <v>10</v>
      </c>
      <c r="G51" s="108">
        <v>2</v>
      </c>
      <c r="H51" s="146">
        <v>2</v>
      </c>
      <c r="I51" s="132">
        <v>173</v>
      </c>
      <c r="J51" s="132">
        <v>346</v>
      </c>
      <c r="K51" s="130">
        <f t="shared" si="0"/>
        <v>346</v>
      </c>
      <c r="L51" s="120" t="s">
        <v>292</v>
      </c>
    </row>
    <row r="52" spans="3:12" ht="30.75" thickBot="1">
      <c r="C52" s="113">
        <v>23846</v>
      </c>
      <c r="D52" s="114">
        <v>430</v>
      </c>
      <c r="E52" s="115" t="s">
        <v>27</v>
      </c>
      <c r="F52" s="114" t="s">
        <v>10</v>
      </c>
      <c r="G52" s="114">
        <v>1</v>
      </c>
      <c r="H52" s="144">
        <v>1</v>
      </c>
      <c r="I52" s="130">
        <v>398</v>
      </c>
      <c r="J52" s="130">
        <v>398</v>
      </c>
      <c r="K52" s="130">
        <f t="shared" si="0"/>
        <v>398</v>
      </c>
      <c r="L52" s="116" t="s">
        <v>11</v>
      </c>
    </row>
    <row r="53" spans="8:12" ht="45.75" thickBot="1">
      <c r="H53" s="145"/>
      <c r="I53" s="141" t="s">
        <v>325</v>
      </c>
      <c r="J53" s="140">
        <f>SUM(J44:J52)</f>
        <v>8499</v>
      </c>
      <c r="K53" s="140">
        <f>SUM(K44:K52)</f>
        <v>8499</v>
      </c>
      <c r="L53" s="142" t="s">
        <v>489</v>
      </c>
    </row>
    <row r="54" spans="1:12" ht="32.25" thickBot="1">
      <c r="A54" s="117" t="s">
        <v>19</v>
      </c>
      <c r="B54" s="117" t="s">
        <v>18</v>
      </c>
      <c r="C54" s="110" t="s">
        <v>0</v>
      </c>
      <c r="D54" s="111" t="s">
        <v>1</v>
      </c>
      <c r="E54" s="111" t="s">
        <v>2</v>
      </c>
      <c r="F54" s="111" t="s">
        <v>3</v>
      </c>
      <c r="G54" s="111" t="s">
        <v>4</v>
      </c>
      <c r="H54" s="143" t="s">
        <v>450</v>
      </c>
      <c r="I54" s="129" t="s">
        <v>5</v>
      </c>
      <c r="J54" s="129" t="s">
        <v>6</v>
      </c>
      <c r="K54" s="129" t="s">
        <v>7</v>
      </c>
      <c r="L54" s="112" t="s">
        <v>8</v>
      </c>
    </row>
    <row r="55" spans="1:12" ht="77.25" thickBot="1" thickTop="1">
      <c r="A55" s="118" t="s">
        <v>448</v>
      </c>
      <c r="B55" s="118" t="s">
        <v>126</v>
      </c>
      <c r="C55" s="119">
        <v>44651</v>
      </c>
      <c r="D55" s="108">
        <v>71</v>
      </c>
      <c r="E55" s="109" t="s">
        <v>466</v>
      </c>
      <c r="F55" s="108" t="s">
        <v>13</v>
      </c>
      <c r="G55" s="108">
        <v>60</v>
      </c>
      <c r="H55" s="146">
        <v>60</v>
      </c>
      <c r="I55" s="132">
        <v>3.25</v>
      </c>
      <c r="J55" s="132">
        <v>195</v>
      </c>
      <c r="K55" s="130">
        <f t="shared" si="0"/>
        <v>195</v>
      </c>
      <c r="L55" s="120" t="s">
        <v>96</v>
      </c>
    </row>
    <row r="56" spans="3:12" ht="46.5" thickBot="1">
      <c r="C56" s="119">
        <v>26500</v>
      </c>
      <c r="D56" s="108">
        <v>73</v>
      </c>
      <c r="E56" s="109" t="s">
        <v>143</v>
      </c>
      <c r="F56" s="108" t="s">
        <v>99</v>
      </c>
      <c r="G56" s="108">
        <v>20</v>
      </c>
      <c r="H56" s="146">
        <v>20</v>
      </c>
      <c r="I56" s="132">
        <v>5.04</v>
      </c>
      <c r="J56" s="132">
        <v>100.8</v>
      </c>
      <c r="K56" s="130">
        <f t="shared" si="0"/>
        <v>100.8</v>
      </c>
      <c r="L56" s="120" t="s">
        <v>96</v>
      </c>
    </row>
    <row r="57" spans="3:12" ht="136.5" thickBot="1">
      <c r="C57" s="119">
        <v>47219</v>
      </c>
      <c r="D57" s="108">
        <v>278</v>
      </c>
      <c r="E57" s="109" t="s">
        <v>151</v>
      </c>
      <c r="F57" s="108" t="s">
        <v>152</v>
      </c>
      <c r="G57" s="108">
        <v>10</v>
      </c>
      <c r="H57" s="146">
        <v>10</v>
      </c>
      <c r="I57" s="132">
        <v>15</v>
      </c>
      <c r="J57" s="132">
        <v>150</v>
      </c>
      <c r="K57" s="130">
        <f t="shared" si="0"/>
        <v>150</v>
      </c>
      <c r="L57" s="120" t="s">
        <v>96</v>
      </c>
    </row>
    <row r="58" spans="3:12" ht="15" customHeight="1">
      <c r="C58" s="135">
        <v>42732</v>
      </c>
      <c r="D58" s="136">
        <v>343</v>
      </c>
      <c r="E58" s="137" t="s">
        <v>467</v>
      </c>
      <c r="F58" s="136" t="s">
        <v>103</v>
      </c>
      <c r="G58" s="136">
        <v>20</v>
      </c>
      <c r="H58" s="149">
        <v>20</v>
      </c>
      <c r="I58" s="138">
        <v>15</v>
      </c>
      <c r="J58" s="138">
        <v>300</v>
      </c>
      <c r="K58" s="130">
        <f t="shared" si="0"/>
        <v>300</v>
      </c>
      <c r="L58" s="139" t="s">
        <v>96</v>
      </c>
    </row>
    <row r="59" spans="3:12" ht="31.5" thickBot="1">
      <c r="C59" s="119">
        <v>44649</v>
      </c>
      <c r="D59" s="108">
        <v>368</v>
      </c>
      <c r="E59" s="109" t="s">
        <v>468</v>
      </c>
      <c r="F59" s="108" t="s">
        <v>103</v>
      </c>
      <c r="G59" s="108">
        <v>2</v>
      </c>
      <c r="H59" s="146">
        <v>2</v>
      </c>
      <c r="I59" s="132">
        <v>15</v>
      </c>
      <c r="J59" s="132">
        <v>30</v>
      </c>
      <c r="K59" s="130">
        <f t="shared" si="0"/>
        <v>30</v>
      </c>
      <c r="L59" s="120" t="s">
        <v>96</v>
      </c>
    </row>
    <row r="60" spans="3:12" ht="31.5" thickBot="1">
      <c r="C60" s="113">
        <v>25959</v>
      </c>
      <c r="D60" s="114">
        <v>375</v>
      </c>
      <c r="E60" s="115" t="s">
        <v>159</v>
      </c>
      <c r="F60" s="114" t="s">
        <v>99</v>
      </c>
      <c r="G60" s="114">
        <v>55</v>
      </c>
      <c r="H60" s="144">
        <v>55</v>
      </c>
      <c r="I60" s="130">
        <v>3.97</v>
      </c>
      <c r="J60" s="130">
        <v>218.35</v>
      </c>
      <c r="K60" s="130">
        <f t="shared" si="0"/>
        <v>218.35000000000002</v>
      </c>
      <c r="L60" s="116" t="s">
        <v>96</v>
      </c>
    </row>
    <row r="61" spans="8:12" ht="45.75" thickBot="1">
      <c r="H61" s="145"/>
      <c r="I61" s="141" t="s">
        <v>325</v>
      </c>
      <c r="J61" s="140">
        <f>SUM(J55:J60)</f>
        <v>994.15</v>
      </c>
      <c r="K61" s="140">
        <f>SUM(K55:K60)</f>
        <v>994.15</v>
      </c>
      <c r="L61" s="142" t="s">
        <v>489</v>
      </c>
    </row>
    <row r="62" spans="1:12" ht="32.25" thickBot="1">
      <c r="A62" s="117" t="s">
        <v>19</v>
      </c>
      <c r="B62" s="117" t="s">
        <v>18</v>
      </c>
      <c r="C62" s="110" t="s">
        <v>0</v>
      </c>
      <c r="D62" s="111" t="s">
        <v>1</v>
      </c>
      <c r="E62" s="111" t="s">
        <v>2</v>
      </c>
      <c r="F62" s="111" t="s">
        <v>3</v>
      </c>
      <c r="G62" s="111" t="s">
        <v>4</v>
      </c>
      <c r="H62" s="143" t="s">
        <v>450</v>
      </c>
      <c r="I62" s="129" t="s">
        <v>5</v>
      </c>
      <c r="J62" s="129" t="s">
        <v>6</v>
      </c>
      <c r="K62" s="129" t="s">
        <v>7</v>
      </c>
      <c r="L62" s="112" t="s">
        <v>8</v>
      </c>
    </row>
    <row r="63" spans="1:12" ht="32.25" thickBot="1" thickTop="1">
      <c r="A63" s="118" t="s">
        <v>448</v>
      </c>
      <c r="B63" s="118" t="s">
        <v>445</v>
      </c>
      <c r="C63" s="119">
        <v>44346</v>
      </c>
      <c r="D63" s="108">
        <v>386</v>
      </c>
      <c r="E63" s="109" t="s">
        <v>469</v>
      </c>
      <c r="F63" s="108" t="s">
        <v>99</v>
      </c>
      <c r="G63" s="108">
        <v>1</v>
      </c>
      <c r="H63" s="146">
        <v>1</v>
      </c>
      <c r="I63" s="132">
        <v>1025.08</v>
      </c>
      <c r="J63" s="132">
        <v>1025.08</v>
      </c>
      <c r="K63" s="130">
        <f t="shared" si="0"/>
        <v>1025.08</v>
      </c>
      <c r="L63" s="120" t="s">
        <v>96</v>
      </c>
    </row>
    <row r="64" spans="3:12" ht="31.5" thickBot="1">
      <c r="C64" s="119">
        <v>44344</v>
      </c>
      <c r="D64" s="108">
        <v>387</v>
      </c>
      <c r="E64" s="109" t="s">
        <v>470</v>
      </c>
      <c r="F64" s="108" t="s">
        <v>99</v>
      </c>
      <c r="G64" s="108">
        <v>1</v>
      </c>
      <c r="H64" s="146">
        <v>1</v>
      </c>
      <c r="I64" s="132">
        <v>1041.28</v>
      </c>
      <c r="J64" s="132">
        <v>1041.28</v>
      </c>
      <c r="K64" s="130">
        <f t="shared" si="0"/>
        <v>1041.28</v>
      </c>
      <c r="L64" s="120" t="s">
        <v>96</v>
      </c>
    </row>
    <row r="65" spans="3:12" ht="31.5" thickBot="1">
      <c r="C65" s="119">
        <v>44349</v>
      </c>
      <c r="D65" s="108">
        <v>388</v>
      </c>
      <c r="E65" s="109" t="s">
        <v>471</v>
      </c>
      <c r="F65" s="108" t="s">
        <v>99</v>
      </c>
      <c r="G65" s="108">
        <v>1</v>
      </c>
      <c r="H65" s="146">
        <v>1</v>
      </c>
      <c r="I65" s="132">
        <v>2442.44</v>
      </c>
      <c r="J65" s="132">
        <v>2442.44</v>
      </c>
      <c r="K65" s="130">
        <f aca="true" t="shared" si="1" ref="K65:K94">I65*H65</f>
        <v>2442.44</v>
      </c>
      <c r="L65" s="120" t="s">
        <v>96</v>
      </c>
    </row>
    <row r="66" spans="3:12" ht="31.5" thickBot="1">
      <c r="C66" s="119">
        <v>44348</v>
      </c>
      <c r="D66" s="108">
        <v>389</v>
      </c>
      <c r="E66" s="109" t="s">
        <v>472</v>
      </c>
      <c r="F66" s="108" t="s">
        <v>99</v>
      </c>
      <c r="G66" s="108">
        <v>1</v>
      </c>
      <c r="H66" s="146">
        <v>1</v>
      </c>
      <c r="I66" s="132">
        <v>2507.86</v>
      </c>
      <c r="J66" s="132">
        <v>2507.86</v>
      </c>
      <c r="K66" s="130">
        <f t="shared" si="1"/>
        <v>2507.86</v>
      </c>
      <c r="L66" s="120" t="s">
        <v>96</v>
      </c>
    </row>
    <row r="67" spans="3:12" ht="31.5" thickBot="1">
      <c r="C67" s="119">
        <v>44347</v>
      </c>
      <c r="D67" s="108">
        <v>390</v>
      </c>
      <c r="E67" s="109" t="s">
        <v>473</v>
      </c>
      <c r="F67" s="108" t="s">
        <v>99</v>
      </c>
      <c r="G67" s="108">
        <v>1</v>
      </c>
      <c r="H67" s="146">
        <v>1</v>
      </c>
      <c r="I67" s="132">
        <v>1043.2</v>
      </c>
      <c r="J67" s="132">
        <v>1043.2</v>
      </c>
      <c r="K67" s="130">
        <f t="shared" si="1"/>
        <v>1043.2</v>
      </c>
      <c r="L67" s="120" t="s">
        <v>96</v>
      </c>
    </row>
    <row r="68" spans="3:12" ht="31.5" thickBot="1">
      <c r="C68" s="119">
        <v>44343</v>
      </c>
      <c r="D68" s="108">
        <v>391</v>
      </c>
      <c r="E68" s="109" t="s">
        <v>474</v>
      </c>
      <c r="F68" s="108" t="s">
        <v>99</v>
      </c>
      <c r="G68" s="108">
        <v>1</v>
      </c>
      <c r="H68" s="146">
        <v>1</v>
      </c>
      <c r="I68" s="132">
        <v>1016.22</v>
      </c>
      <c r="J68" s="132">
        <v>1016.22</v>
      </c>
      <c r="K68" s="130">
        <f t="shared" si="1"/>
        <v>1016.22</v>
      </c>
      <c r="L68" s="120" t="s">
        <v>96</v>
      </c>
    </row>
    <row r="69" spans="3:12" ht="30.75">
      <c r="C69" s="135">
        <v>44345</v>
      </c>
      <c r="D69" s="136">
        <v>392</v>
      </c>
      <c r="E69" s="128" t="s">
        <v>475</v>
      </c>
      <c r="F69" s="136" t="s">
        <v>99</v>
      </c>
      <c r="G69" s="136">
        <v>1</v>
      </c>
      <c r="H69" s="149">
        <v>1</v>
      </c>
      <c r="I69" s="138">
        <v>2448.88</v>
      </c>
      <c r="J69" s="138">
        <v>2448.88</v>
      </c>
      <c r="K69" s="130">
        <f t="shared" si="1"/>
        <v>2448.88</v>
      </c>
      <c r="L69" s="139" t="s">
        <v>96</v>
      </c>
    </row>
    <row r="70" spans="3:12" ht="31.5" thickBot="1">
      <c r="C70" s="119">
        <v>44342</v>
      </c>
      <c r="D70" s="108">
        <v>393</v>
      </c>
      <c r="E70" s="109" t="s">
        <v>476</v>
      </c>
      <c r="F70" s="108" t="s">
        <v>99</v>
      </c>
      <c r="G70" s="108">
        <v>1</v>
      </c>
      <c r="H70" s="146">
        <v>1</v>
      </c>
      <c r="I70" s="132">
        <v>1183.2</v>
      </c>
      <c r="J70" s="132">
        <v>1183.2</v>
      </c>
      <c r="K70" s="130">
        <f t="shared" si="1"/>
        <v>1183.2</v>
      </c>
      <c r="L70" s="120" t="s">
        <v>96</v>
      </c>
    </row>
    <row r="71" spans="3:12" ht="31.5" thickBot="1">
      <c r="C71" s="119">
        <v>48457</v>
      </c>
      <c r="D71" s="108">
        <v>397</v>
      </c>
      <c r="E71" s="109" t="s">
        <v>477</v>
      </c>
      <c r="F71" s="108" t="s">
        <v>15</v>
      </c>
      <c r="G71" s="108">
        <v>2</v>
      </c>
      <c r="H71" s="146">
        <v>2</v>
      </c>
      <c r="I71" s="132">
        <v>706.34</v>
      </c>
      <c r="J71" s="132">
        <v>1412.68</v>
      </c>
      <c r="K71" s="130">
        <f t="shared" si="1"/>
        <v>1412.68</v>
      </c>
      <c r="L71" s="120" t="s">
        <v>11</v>
      </c>
    </row>
    <row r="72" spans="3:12" ht="31.5" thickBot="1">
      <c r="C72" s="119">
        <v>48458</v>
      </c>
      <c r="D72" s="108">
        <v>398</v>
      </c>
      <c r="E72" s="109" t="s">
        <v>478</v>
      </c>
      <c r="F72" s="108" t="s">
        <v>15</v>
      </c>
      <c r="G72" s="108">
        <v>2</v>
      </c>
      <c r="H72" s="146">
        <v>2</v>
      </c>
      <c r="I72" s="132">
        <v>626.04</v>
      </c>
      <c r="J72" s="132">
        <v>1252.08</v>
      </c>
      <c r="K72" s="130">
        <f t="shared" si="1"/>
        <v>1252.08</v>
      </c>
      <c r="L72" s="120" t="s">
        <v>11</v>
      </c>
    </row>
    <row r="73" spans="3:12" ht="31.5" thickBot="1">
      <c r="C73" s="113">
        <v>48459</v>
      </c>
      <c r="D73" s="114">
        <v>399</v>
      </c>
      <c r="E73" s="115" t="s">
        <v>479</v>
      </c>
      <c r="F73" s="114" t="s">
        <v>15</v>
      </c>
      <c r="G73" s="114">
        <v>2</v>
      </c>
      <c r="H73" s="144">
        <v>2</v>
      </c>
      <c r="I73" s="130">
        <v>914.14</v>
      </c>
      <c r="J73" s="130">
        <v>1828.28</v>
      </c>
      <c r="K73" s="130">
        <f t="shared" si="1"/>
        <v>1828.28</v>
      </c>
      <c r="L73" s="116" t="s">
        <v>11</v>
      </c>
    </row>
    <row r="74" spans="8:12" ht="45.75" thickBot="1">
      <c r="H74" s="145"/>
      <c r="I74" s="141" t="s">
        <v>325</v>
      </c>
      <c r="J74" s="140">
        <f>SUM(J63:J73)</f>
        <v>17201.2</v>
      </c>
      <c r="K74" s="140">
        <f>SUM(K63:K73)</f>
        <v>17201.2</v>
      </c>
      <c r="L74" s="142" t="s">
        <v>489</v>
      </c>
    </row>
    <row r="75" spans="1:12" ht="32.25" thickBot="1">
      <c r="A75" s="117" t="s">
        <v>19</v>
      </c>
      <c r="B75" s="117" t="s">
        <v>18</v>
      </c>
      <c r="C75" s="110" t="s">
        <v>0</v>
      </c>
      <c r="D75" s="111" t="s">
        <v>1</v>
      </c>
      <c r="E75" s="111" t="s">
        <v>2</v>
      </c>
      <c r="F75" s="111" t="s">
        <v>3</v>
      </c>
      <c r="G75" s="111" t="s">
        <v>4</v>
      </c>
      <c r="H75" s="143" t="s">
        <v>450</v>
      </c>
      <c r="I75" s="129" t="s">
        <v>5</v>
      </c>
      <c r="J75" s="129" t="s">
        <v>6</v>
      </c>
      <c r="K75" s="129" t="s">
        <v>7</v>
      </c>
      <c r="L75" s="112" t="s">
        <v>8</v>
      </c>
    </row>
    <row r="76" spans="1:12" ht="31.5" thickBot="1" thickTop="1">
      <c r="A76" s="118" t="s">
        <v>448</v>
      </c>
      <c r="B76" s="118" t="s">
        <v>24</v>
      </c>
      <c r="C76" s="119">
        <v>1745</v>
      </c>
      <c r="D76" s="108">
        <v>227</v>
      </c>
      <c r="E76" s="109" t="s">
        <v>480</v>
      </c>
      <c r="F76" s="108" t="s">
        <v>40</v>
      </c>
      <c r="G76" s="108">
        <v>3</v>
      </c>
      <c r="H76" s="146">
        <v>3</v>
      </c>
      <c r="I76" s="132">
        <v>27.59</v>
      </c>
      <c r="J76" s="132">
        <v>82.77</v>
      </c>
      <c r="K76" s="130">
        <f t="shared" si="1"/>
        <v>82.77</v>
      </c>
      <c r="L76" s="120" t="s">
        <v>11</v>
      </c>
    </row>
    <row r="77" spans="3:12" ht="31.5" thickBot="1">
      <c r="C77" s="119">
        <v>13732</v>
      </c>
      <c r="D77" s="108">
        <v>228</v>
      </c>
      <c r="E77" s="109" t="s">
        <v>481</v>
      </c>
      <c r="F77" s="108" t="s">
        <v>15</v>
      </c>
      <c r="G77" s="108">
        <v>1</v>
      </c>
      <c r="H77" s="146">
        <v>1</v>
      </c>
      <c r="I77" s="132">
        <v>14.53</v>
      </c>
      <c r="J77" s="132">
        <v>14.53</v>
      </c>
      <c r="K77" s="130">
        <f t="shared" si="1"/>
        <v>14.53</v>
      </c>
      <c r="L77" s="120" t="s">
        <v>11</v>
      </c>
    </row>
    <row r="78" spans="3:12" ht="30.75" thickBot="1">
      <c r="C78" s="113">
        <v>17909</v>
      </c>
      <c r="D78" s="114">
        <v>254</v>
      </c>
      <c r="E78" s="115" t="s">
        <v>77</v>
      </c>
      <c r="F78" s="114" t="s">
        <v>15</v>
      </c>
      <c r="G78" s="114">
        <v>1</v>
      </c>
      <c r="H78" s="144">
        <v>1</v>
      </c>
      <c r="I78" s="130">
        <v>119.79</v>
      </c>
      <c r="J78" s="130">
        <v>119.79</v>
      </c>
      <c r="K78" s="130">
        <f t="shared" si="1"/>
        <v>119.79</v>
      </c>
      <c r="L78" s="116" t="s">
        <v>11</v>
      </c>
    </row>
    <row r="79" spans="8:12" ht="45.75" thickBot="1">
      <c r="H79" s="145"/>
      <c r="I79" s="141" t="s">
        <v>325</v>
      </c>
      <c r="J79" s="140">
        <f>SUM(J76:J78)</f>
        <v>217.09</v>
      </c>
      <c r="K79" s="140">
        <f>SUM(K76:K78)</f>
        <v>217.09</v>
      </c>
      <c r="L79" s="142" t="s">
        <v>489</v>
      </c>
    </row>
    <row r="80" spans="1:12" ht="32.25" thickBot="1">
      <c r="A80" s="117" t="s">
        <v>19</v>
      </c>
      <c r="B80" s="117" t="s">
        <v>18</v>
      </c>
      <c r="C80" s="110" t="s">
        <v>0</v>
      </c>
      <c r="D80" s="111" t="s">
        <v>1</v>
      </c>
      <c r="E80" s="111" t="s">
        <v>2</v>
      </c>
      <c r="F80" s="111" t="s">
        <v>3</v>
      </c>
      <c r="G80" s="111" t="s">
        <v>4</v>
      </c>
      <c r="H80" s="143" t="s">
        <v>450</v>
      </c>
      <c r="I80" s="129" t="s">
        <v>5</v>
      </c>
      <c r="J80" s="129" t="s">
        <v>6</v>
      </c>
      <c r="K80" s="129" t="s">
        <v>7</v>
      </c>
      <c r="L80" s="112" t="s">
        <v>8</v>
      </c>
    </row>
    <row r="81" spans="1:12" ht="62.25" thickBot="1" thickTop="1">
      <c r="A81" s="118" t="s">
        <v>448</v>
      </c>
      <c r="B81" s="118" t="s">
        <v>483</v>
      </c>
      <c r="C81" s="113">
        <v>31456</v>
      </c>
      <c r="D81" s="114">
        <v>284</v>
      </c>
      <c r="E81" s="115" t="s">
        <v>482</v>
      </c>
      <c r="F81" s="114" t="s">
        <v>103</v>
      </c>
      <c r="G81" s="114">
        <v>2</v>
      </c>
      <c r="H81" s="144">
        <v>2</v>
      </c>
      <c r="I81" s="130">
        <v>275</v>
      </c>
      <c r="J81" s="130">
        <v>550</v>
      </c>
      <c r="K81" s="130">
        <f t="shared" si="1"/>
        <v>550</v>
      </c>
      <c r="L81" s="116" t="s">
        <v>96</v>
      </c>
    </row>
    <row r="82" spans="8:12" ht="45.75" thickBot="1">
      <c r="H82" s="145"/>
      <c r="I82" s="141" t="s">
        <v>325</v>
      </c>
      <c r="J82" s="140">
        <f>J81</f>
        <v>550</v>
      </c>
      <c r="K82" s="140">
        <f>K81</f>
        <v>550</v>
      </c>
      <c r="L82" s="142" t="s">
        <v>489</v>
      </c>
    </row>
    <row r="83" spans="1:12" ht="32.25" thickBot="1">
      <c r="A83" s="117" t="s">
        <v>19</v>
      </c>
      <c r="B83" s="117" t="s">
        <v>18</v>
      </c>
      <c r="C83" s="110" t="s">
        <v>0</v>
      </c>
      <c r="D83" s="111" t="s">
        <v>1</v>
      </c>
      <c r="E83" s="111" t="s">
        <v>2</v>
      </c>
      <c r="F83" s="111" t="s">
        <v>3</v>
      </c>
      <c r="G83" s="111" t="s">
        <v>4</v>
      </c>
      <c r="H83" s="143" t="s">
        <v>450</v>
      </c>
      <c r="I83" s="129" t="s">
        <v>5</v>
      </c>
      <c r="J83" s="129" t="s">
        <v>6</v>
      </c>
      <c r="K83" s="129" t="s">
        <v>7</v>
      </c>
      <c r="L83" s="112" t="s">
        <v>8</v>
      </c>
    </row>
    <row r="84" spans="1:12" ht="32.25" thickBot="1" thickTop="1">
      <c r="A84" s="118" t="s">
        <v>448</v>
      </c>
      <c r="B84" s="118" t="s">
        <v>113</v>
      </c>
      <c r="C84" s="119">
        <v>31563</v>
      </c>
      <c r="D84" s="108">
        <v>26</v>
      </c>
      <c r="E84" s="109" t="s">
        <v>72</v>
      </c>
      <c r="F84" s="108" t="s">
        <v>34</v>
      </c>
      <c r="G84" s="108">
        <v>40</v>
      </c>
      <c r="H84" s="146">
        <v>40</v>
      </c>
      <c r="I84" s="132">
        <v>9.49</v>
      </c>
      <c r="J84" s="132">
        <v>379.6</v>
      </c>
      <c r="K84" s="130">
        <f t="shared" si="1"/>
        <v>379.6</v>
      </c>
      <c r="L84" s="120" t="s">
        <v>11</v>
      </c>
    </row>
    <row r="85" spans="3:12" ht="31.5" thickBot="1">
      <c r="C85" s="119">
        <v>8002</v>
      </c>
      <c r="D85" s="108">
        <v>313</v>
      </c>
      <c r="E85" s="109" t="s">
        <v>484</v>
      </c>
      <c r="F85" s="108" t="s">
        <v>13</v>
      </c>
      <c r="G85" s="108">
        <v>2</v>
      </c>
      <c r="H85" s="146">
        <v>2</v>
      </c>
      <c r="I85" s="132">
        <v>8.1</v>
      </c>
      <c r="J85" s="132">
        <v>16.2</v>
      </c>
      <c r="K85" s="130">
        <f t="shared" si="1"/>
        <v>16.2</v>
      </c>
      <c r="L85" s="120" t="s">
        <v>96</v>
      </c>
    </row>
    <row r="86" spans="3:12" ht="31.5" thickBot="1">
      <c r="C86" s="119">
        <v>32953</v>
      </c>
      <c r="D86" s="108">
        <v>373</v>
      </c>
      <c r="E86" s="109" t="s">
        <v>485</v>
      </c>
      <c r="F86" s="108" t="s">
        <v>99</v>
      </c>
      <c r="G86" s="108">
        <v>10</v>
      </c>
      <c r="H86" s="146">
        <v>10</v>
      </c>
      <c r="I86" s="132">
        <v>40</v>
      </c>
      <c r="J86" s="132">
        <v>400</v>
      </c>
      <c r="K86" s="130">
        <f t="shared" si="1"/>
        <v>400</v>
      </c>
      <c r="L86" s="120" t="s">
        <v>96</v>
      </c>
    </row>
    <row r="87" spans="3:12" ht="46.5" thickBot="1">
      <c r="C87" s="119">
        <v>28227</v>
      </c>
      <c r="D87" s="108">
        <v>416</v>
      </c>
      <c r="E87" s="109" t="s">
        <v>486</v>
      </c>
      <c r="F87" s="108" t="s">
        <v>103</v>
      </c>
      <c r="G87" s="108">
        <v>1</v>
      </c>
      <c r="H87" s="146">
        <v>1</v>
      </c>
      <c r="I87" s="132">
        <v>40</v>
      </c>
      <c r="J87" s="132">
        <v>40</v>
      </c>
      <c r="K87" s="130">
        <f t="shared" si="1"/>
        <v>40</v>
      </c>
      <c r="L87" s="120" t="s">
        <v>487</v>
      </c>
    </row>
    <row r="88" spans="3:12" ht="76.5" thickBot="1">
      <c r="C88" s="113">
        <v>26751</v>
      </c>
      <c r="D88" s="114">
        <v>441</v>
      </c>
      <c r="E88" s="115" t="s">
        <v>163</v>
      </c>
      <c r="F88" s="114" t="s">
        <v>15</v>
      </c>
      <c r="G88" s="114">
        <v>6</v>
      </c>
      <c r="H88" s="144">
        <v>6</v>
      </c>
      <c r="I88" s="130">
        <v>14.92</v>
      </c>
      <c r="J88" s="130">
        <v>89.52</v>
      </c>
      <c r="K88" s="130">
        <f t="shared" si="1"/>
        <v>89.52</v>
      </c>
      <c r="L88" s="116" t="s">
        <v>96</v>
      </c>
    </row>
    <row r="89" spans="8:12" ht="45.75" thickBot="1">
      <c r="H89" s="145"/>
      <c r="I89" s="141" t="s">
        <v>325</v>
      </c>
      <c r="J89" s="140">
        <f>SUM(J84:J88)</f>
        <v>925.3199999999999</v>
      </c>
      <c r="K89" s="140">
        <f>SUM(K84:K88)</f>
        <v>925.3199999999999</v>
      </c>
      <c r="L89" s="142" t="s">
        <v>489</v>
      </c>
    </row>
    <row r="90" spans="1:12" ht="32.25" thickBot="1">
      <c r="A90" s="117" t="s">
        <v>19</v>
      </c>
      <c r="B90" s="117" t="s">
        <v>18</v>
      </c>
      <c r="C90" s="110" t="s">
        <v>0</v>
      </c>
      <c r="D90" s="111" t="s">
        <v>1</v>
      </c>
      <c r="E90" s="111" t="s">
        <v>2</v>
      </c>
      <c r="F90" s="111" t="s">
        <v>3</v>
      </c>
      <c r="G90" s="111" t="s">
        <v>4</v>
      </c>
      <c r="H90" s="143" t="s">
        <v>450</v>
      </c>
      <c r="I90" s="129" t="s">
        <v>5</v>
      </c>
      <c r="J90" s="129" t="s">
        <v>6</v>
      </c>
      <c r="K90" s="129" t="s">
        <v>7</v>
      </c>
      <c r="L90" s="112" t="s">
        <v>8</v>
      </c>
    </row>
    <row r="91" spans="1:12" ht="182.25" thickBot="1" thickTop="1">
      <c r="A91" s="118" t="s">
        <v>448</v>
      </c>
      <c r="B91" s="118" t="s">
        <v>447</v>
      </c>
      <c r="C91" s="119">
        <v>26836</v>
      </c>
      <c r="D91" s="108">
        <v>291</v>
      </c>
      <c r="E91" s="109" t="s">
        <v>189</v>
      </c>
      <c r="F91" s="108" t="s">
        <v>13</v>
      </c>
      <c r="G91" s="108">
        <v>4</v>
      </c>
      <c r="H91" s="146">
        <v>4</v>
      </c>
      <c r="I91" s="132">
        <v>340</v>
      </c>
      <c r="J91" s="132">
        <v>1360</v>
      </c>
      <c r="K91" s="130">
        <f t="shared" si="1"/>
        <v>1360</v>
      </c>
      <c r="L91" s="120" t="s">
        <v>96</v>
      </c>
    </row>
    <row r="92" spans="3:12" ht="61.5" thickBot="1">
      <c r="C92" s="119">
        <v>44252</v>
      </c>
      <c r="D92" s="108">
        <v>321</v>
      </c>
      <c r="E92" s="109" t="s">
        <v>79</v>
      </c>
      <c r="F92" s="108" t="s">
        <v>10</v>
      </c>
      <c r="G92" s="108">
        <v>8</v>
      </c>
      <c r="H92" s="146">
        <v>8</v>
      </c>
      <c r="I92" s="132">
        <v>15</v>
      </c>
      <c r="J92" s="132">
        <v>120</v>
      </c>
      <c r="K92" s="130">
        <f t="shared" si="1"/>
        <v>120</v>
      </c>
      <c r="L92" s="120" t="s">
        <v>11</v>
      </c>
    </row>
    <row r="93" spans="3:12" ht="61.5" thickBot="1">
      <c r="C93" s="119">
        <v>26702</v>
      </c>
      <c r="D93" s="108">
        <v>322</v>
      </c>
      <c r="E93" s="109" t="s">
        <v>488</v>
      </c>
      <c r="F93" s="108" t="s">
        <v>15</v>
      </c>
      <c r="G93" s="108">
        <v>15</v>
      </c>
      <c r="H93" s="146">
        <v>15</v>
      </c>
      <c r="I93" s="132">
        <v>80</v>
      </c>
      <c r="J93" s="132">
        <v>1200</v>
      </c>
      <c r="K93" s="130">
        <f t="shared" si="1"/>
        <v>1200</v>
      </c>
      <c r="L93" s="120" t="s">
        <v>11</v>
      </c>
    </row>
    <row r="94" spans="3:12" ht="46.5" thickBot="1">
      <c r="C94" s="113">
        <v>31459</v>
      </c>
      <c r="D94" s="114">
        <v>440</v>
      </c>
      <c r="E94" s="115" t="s">
        <v>162</v>
      </c>
      <c r="F94" s="114" t="s">
        <v>103</v>
      </c>
      <c r="G94" s="114">
        <v>1</v>
      </c>
      <c r="H94" s="144">
        <v>1</v>
      </c>
      <c r="I94" s="130">
        <v>24</v>
      </c>
      <c r="J94" s="130">
        <v>24</v>
      </c>
      <c r="K94" s="130">
        <f t="shared" si="1"/>
        <v>24</v>
      </c>
      <c r="L94" s="116" t="s">
        <v>96</v>
      </c>
    </row>
    <row r="95" spans="8:12" ht="45.75" thickBot="1">
      <c r="H95" s="145"/>
      <c r="I95" s="141" t="s">
        <v>325</v>
      </c>
      <c r="J95" s="140">
        <f>SUM(J91:J94)</f>
        <v>2704</v>
      </c>
      <c r="K95" s="140">
        <f>SUM(K91:K94)</f>
        <v>2704</v>
      </c>
      <c r="L95" s="142" t="s">
        <v>489</v>
      </c>
    </row>
  </sheetData>
  <sheetProtection password="9E5B" sheet="1"/>
  <printOptions/>
  <pageMargins left="0.511811024" right="0.511811024" top="0.787401575" bottom="0.787401575" header="0.31496062" footer="0.3149606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340"/>
  <sheetViews>
    <sheetView zoomScale="57" zoomScaleNormal="57" zoomScalePageLayoutView="0" workbookViewId="0" topLeftCell="A129">
      <selection activeCell="I133" sqref="I133:L133"/>
    </sheetView>
  </sheetViews>
  <sheetFormatPr defaultColWidth="9.140625" defaultRowHeight="15"/>
  <cols>
    <col min="1" max="1" width="10.8515625" style="0" customWidth="1"/>
    <col min="2" max="2" width="19.8515625" style="0" customWidth="1"/>
    <col min="5" max="5" width="38.28125" style="0" customWidth="1"/>
    <col min="7" max="8" width="9.140625" style="0" customWidth="1"/>
    <col min="9" max="9" width="11.140625" style="30" bestFit="1" customWidth="1"/>
    <col min="10" max="10" width="16.00390625" style="30" customWidth="1"/>
    <col min="11" max="11" width="16.421875" style="30" customWidth="1"/>
    <col min="12" max="12" width="11.7109375" style="0" customWidth="1"/>
  </cols>
  <sheetData>
    <row r="1" spans="1:12" ht="27" thickBot="1">
      <c r="A1" s="10" t="s">
        <v>19</v>
      </c>
      <c r="B1" s="10" t="s">
        <v>18</v>
      </c>
      <c r="C1" s="3" t="s">
        <v>0</v>
      </c>
      <c r="D1" s="3" t="s">
        <v>1</v>
      </c>
      <c r="E1" s="3" t="s">
        <v>2</v>
      </c>
      <c r="F1" s="3" t="s">
        <v>3</v>
      </c>
      <c r="G1" s="3" t="s">
        <v>4</v>
      </c>
      <c r="H1" s="3" t="s">
        <v>4</v>
      </c>
      <c r="I1" s="26" t="s">
        <v>5</v>
      </c>
      <c r="J1" s="26" t="s">
        <v>6</v>
      </c>
      <c r="K1" s="26" t="s">
        <v>7</v>
      </c>
      <c r="L1" s="4" t="s">
        <v>8</v>
      </c>
    </row>
    <row r="2" spans="1:12" ht="16.5" thickBot="1" thickTop="1">
      <c r="A2" s="11" t="s">
        <v>20</v>
      </c>
      <c r="B2" s="11" t="s">
        <v>21</v>
      </c>
      <c r="C2" s="1">
        <v>44455</v>
      </c>
      <c r="D2" s="1">
        <v>5</v>
      </c>
      <c r="E2" s="1" t="s">
        <v>9</v>
      </c>
      <c r="F2" s="1" t="s">
        <v>10</v>
      </c>
      <c r="G2" s="1">
        <v>1</v>
      </c>
      <c r="H2" s="1">
        <v>1</v>
      </c>
      <c r="I2" s="27">
        <v>118</v>
      </c>
      <c r="J2" s="27">
        <v>118</v>
      </c>
      <c r="K2" s="28">
        <f>I2*H2</f>
        <v>118</v>
      </c>
      <c r="L2" s="6" t="s">
        <v>11</v>
      </c>
    </row>
    <row r="3" spans="3:12" ht="52.5" thickBot="1">
      <c r="C3" s="5">
        <v>25066</v>
      </c>
      <c r="D3" s="1">
        <v>218</v>
      </c>
      <c r="E3" s="1" t="s">
        <v>12</v>
      </c>
      <c r="F3" s="1" t="s">
        <v>13</v>
      </c>
      <c r="G3" s="1">
        <v>2</v>
      </c>
      <c r="H3" s="1">
        <v>2</v>
      </c>
      <c r="I3" s="27">
        <v>312</v>
      </c>
      <c r="J3" s="27">
        <v>624</v>
      </c>
      <c r="K3" s="28">
        <f aca="true" t="shared" si="0" ref="K3:K66">I3*H3</f>
        <v>624</v>
      </c>
      <c r="L3" s="6" t="s">
        <v>11</v>
      </c>
    </row>
    <row r="4" spans="3:12" ht="90.75" thickBot="1">
      <c r="C4" s="5">
        <v>21112</v>
      </c>
      <c r="D4" s="1">
        <v>519</v>
      </c>
      <c r="E4" s="1" t="s">
        <v>14</v>
      </c>
      <c r="F4" s="1" t="s">
        <v>15</v>
      </c>
      <c r="G4" s="1">
        <v>3</v>
      </c>
      <c r="H4" s="1">
        <v>3</v>
      </c>
      <c r="I4" s="27">
        <v>189.99</v>
      </c>
      <c r="J4" s="27">
        <v>569.97</v>
      </c>
      <c r="K4" s="28">
        <f t="shared" si="0"/>
        <v>569.97</v>
      </c>
      <c r="L4" s="6" t="s">
        <v>11</v>
      </c>
    </row>
    <row r="5" spans="3:12" ht="27" thickBot="1">
      <c r="C5" s="5">
        <v>17720</v>
      </c>
      <c r="D5" s="1">
        <v>617</v>
      </c>
      <c r="E5" s="1" t="s">
        <v>16</v>
      </c>
      <c r="F5" s="1" t="s">
        <v>10</v>
      </c>
      <c r="G5" s="1">
        <v>3</v>
      </c>
      <c r="H5" s="1">
        <v>3</v>
      </c>
      <c r="I5" s="27">
        <v>200</v>
      </c>
      <c r="J5" s="27">
        <v>600</v>
      </c>
      <c r="K5" s="28">
        <f t="shared" si="0"/>
        <v>600</v>
      </c>
      <c r="L5" s="6" t="s">
        <v>11</v>
      </c>
    </row>
    <row r="6" spans="3:12" ht="39.75" thickBot="1">
      <c r="C6" s="7">
        <v>25068</v>
      </c>
      <c r="D6" s="8">
        <v>703</v>
      </c>
      <c r="E6" s="8" t="s">
        <v>17</v>
      </c>
      <c r="F6" s="8" t="s">
        <v>10</v>
      </c>
      <c r="G6" s="8">
        <v>2</v>
      </c>
      <c r="H6" s="8">
        <v>2</v>
      </c>
      <c r="I6" s="29">
        <v>60</v>
      </c>
      <c r="J6" s="29">
        <v>120</v>
      </c>
      <c r="K6" s="28">
        <f t="shared" si="0"/>
        <v>120</v>
      </c>
      <c r="L6" s="9" t="s">
        <v>11</v>
      </c>
    </row>
    <row r="7" spans="9:12" ht="39" thickBot="1">
      <c r="I7" s="32" t="s">
        <v>325</v>
      </c>
      <c r="J7" s="33">
        <f>SUM(J2:J6)</f>
        <v>2031.97</v>
      </c>
      <c r="K7" s="33">
        <f>SUM(K2:K6)</f>
        <v>2031.97</v>
      </c>
      <c r="L7" s="34" t="s">
        <v>326</v>
      </c>
    </row>
    <row r="8" spans="1:12" ht="27" thickBot="1">
      <c r="A8" s="10" t="s">
        <v>19</v>
      </c>
      <c r="B8" s="10" t="s">
        <v>18</v>
      </c>
      <c r="C8" s="2" t="s">
        <v>0</v>
      </c>
      <c r="D8" s="3" t="s">
        <v>1</v>
      </c>
      <c r="E8" s="3" t="s">
        <v>2</v>
      </c>
      <c r="F8" s="3" t="s">
        <v>3</v>
      </c>
      <c r="G8" s="3" t="s">
        <v>4</v>
      </c>
      <c r="H8" s="3" t="s">
        <v>4</v>
      </c>
      <c r="I8" s="26" t="s">
        <v>5</v>
      </c>
      <c r="J8" s="26" t="s">
        <v>6</v>
      </c>
      <c r="K8" s="26" t="s">
        <v>7</v>
      </c>
      <c r="L8" s="4" t="s">
        <v>8</v>
      </c>
    </row>
    <row r="9" spans="1:12" ht="27.75" thickBot="1" thickTop="1">
      <c r="A9" s="11" t="s">
        <v>20</v>
      </c>
      <c r="B9" s="11" t="s">
        <v>24</v>
      </c>
      <c r="C9" s="5">
        <v>12356</v>
      </c>
      <c r="D9" s="1">
        <v>706</v>
      </c>
      <c r="E9" s="1" t="s">
        <v>22</v>
      </c>
      <c r="F9" s="1" t="s">
        <v>15</v>
      </c>
      <c r="G9" s="1">
        <v>1</v>
      </c>
      <c r="H9" s="1">
        <v>1</v>
      </c>
      <c r="I9" s="27">
        <v>82.4</v>
      </c>
      <c r="J9" s="27">
        <v>82.4</v>
      </c>
      <c r="K9" s="28">
        <f t="shared" si="0"/>
        <v>82.4</v>
      </c>
      <c r="L9" s="6" t="s">
        <v>11</v>
      </c>
    </row>
    <row r="10" spans="3:12" ht="39.75" thickBot="1">
      <c r="C10" s="7">
        <v>31540</v>
      </c>
      <c r="D10" s="8">
        <v>707</v>
      </c>
      <c r="E10" s="8" t="s">
        <v>23</v>
      </c>
      <c r="F10" s="8" t="s">
        <v>10</v>
      </c>
      <c r="G10" s="8">
        <v>2</v>
      </c>
      <c r="H10" s="8">
        <v>2</v>
      </c>
      <c r="I10" s="29">
        <v>65</v>
      </c>
      <c r="J10" s="29">
        <v>130</v>
      </c>
      <c r="K10" s="28">
        <f t="shared" si="0"/>
        <v>130</v>
      </c>
      <c r="L10" s="9" t="s">
        <v>11</v>
      </c>
    </row>
    <row r="11" spans="9:12" ht="39" thickBot="1">
      <c r="I11" s="32" t="s">
        <v>325</v>
      </c>
      <c r="J11" s="33">
        <f>SUM(J9:J10)</f>
        <v>212.4</v>
      </c>
      <c r="K11" s="33">
        <f>SUM(K9:K10)</f>
        <v>212.4</v>
      </c>
      <c r="L11" s="34" t="s">
        <v>326</v>
      </c>
    </row>
    <row r="12" spans="1:12" ht="27" thickBot="1">
      <c r="A12" s="10" t="s">
        <v>19</v>
      </c>
      <c r="B12" s="10" t="s">
        <v>18</v>
      </c>
      <c r="C12" s="2" t="s">
        <v>0</v>
      </c>
      <c r="D12" s="3" t="s">
        <v>1</v>
      </c>
      <c r="E12" s="3" t="s">
        <v>2</v>
      </c>
      <c r="F12" s="3" t="s">
        <v>3</v>
      </c>
      <c r="G12" s="3" t="s">
        <v>4</v>
      </c>
      <c r="H12" s="3" t="s">
        <v>4</v>
      </c>
      <c r="I12" s="26" t="s">
        <v>5</v>
      </c>
      <c r="J12" s="26" t="s">
        <v>6</v>
      </c>
      <c r="K12" s="26" t="s">
        <v>7</v>
      </c>
      <c r="L12" s="4" t="s">
        <v>8</v>
      </c>
    </row>
    <row r="13" spans="1:12" ht="66" thickBot="1" thickTop="1">
      <c r="A13" s="11" t="s">
        <v>20</v>
      </c>
      <c r="B13" s="11" t="s">
        <v>28</v>
      </c>
      <c r="C13" s="5">
        <v>26133</v>
      </c>
      <c r="D13" s="1">
        <v>91</v>
      </c>
      <c r="E13" s="1" t="s">
        <v>25</v>
      </c>
      <c r="F13" s="1" t="s">
        <v>15</v>
      </c>
      <c r="G13" s="1">
        <v>1</v>
      </c>
      <c r="H13" s="1">
        <v>1</v>
      </c>
      <c r="I13" s="27">
        <v>232</v>
      </c>
      <c r="J13" s="27">
        <v>232</v>
      </c>
      <c r="K13" s="28">
        <f t="shared" si="0"/>
        <v>232</v>
      </c>
      <c r="L13" s="6" t="s">
        <v>11</v>
      </c>
    </row>
    <row r="14" spans="3:12" ht="27" thickBot="1">
      <c r="C14" s="5">
        <v>31632</v>
      </c>
      <c r="D14" s="1">
        <v>97</v>
      </c>
      <c r="E14" s="1" t="s">
        <v>26</v>
      </c>
      <c r="F14" s="1" t="s">
        <v>10</v>
      </c>
      <c r="G14" s="1">
        <v>2</v>
      </c>
      <c r="H14" s="1">
        <v>2</v>
      </c>
      <c r="I14" s="27">
        <v>100</v>
      </c>
      <c r="J14" s="27">
        <v>200</v>
      </c>
      <c r="K14" s="28">
        <f t="shared" si="0"/>
        <v>200</v>
      </c>
      <c r="L14" s="6" t="s">
        <v>11</v>
      </c>
    </row>
    <row r="15" spans="3:12" ht="15.75" thickBot="1">
      <c r="C15" s="7">
        <v>23846</v>
      </c>
      <c r="D15" s="8">
        <v>733</v>
      </c>
      <c r="E15" s="8" t="s">
        <v>27</v>
      </c>
      <c r="F15" s="8" t="s">
        <v>10</v>
      </c>
      <c r="G15" s="8">
        <v>1</v>
      </c>
      <c r="H15" s="8">
        <v>1</v>
      </c>
      <c r="I15" s="29">
        <v>398</v>
      </c>
      <c r="J15" s="29">
        <v>398</v>
      </c>
      <c r="K15" s="28">
        <f t="shared" si="0"/>
        <v>398</v>
      </c>
      <c r="L15" s="9" t="s">
        <v>11</v>
      </c>
    </row>
    <row r="16" spans="9:12" ht="39" thickBot="1">
      <c r="I16" s="32" t="s">
        <v>325</v>
      </c>
      <c r="J16" s="33">
        <f>SUM(J13:J15)</f>
        <v>830</v>
      </c>
      <c r="K16" s="33">
        <f>SUM(K13:K15)</f>
        <v>830</v>
      </c>
      <c r="L16" s="34" t="s">
        <v>326</v>
      </c>
    </row>
    <row r="17" spans="1:12" ht="27" thickBot="1">
      <c r="A17" s="10" t="s">
        <v>19</v>
      </c>
      <c r="B17" s="10" t="s">
        <v>18</v>
      </c>
      <c r="C17" s="2" t="s">
        <v>0</v>
      </c>
      <c r="D17" s="3" t="s">
        <v>1</v>
      </c>
      <c r="E17" s="3" t="s">
        <v>2</v>
      </c>
      <c r="F17" s="3" t="s">
        <v>3</v>
      </c>
      <c r="G17" s="3" t="s">
        <v>4</v>
      </c>
      <c r="H17" s="3" t="s">
        <v>4</v>
      </c>
      <c r="I17" s="26" t="s">
        <v>5</v>
      </c>
      <c r="J17" s="26" t="s">
        <v>6</v>
      </c>
      <c r="K17" s="26" t="s">
        <v>7</v>
      </c>
      <c r="L17" s="4" t="s">
        <v>8</v>
      </c>
    </row>
    <row r="18" spans="1:12" ht="16.5" thickBot="1" thickTop="1">
      <c r="A18" s="11" t="s">
        <v>20</v>
      </c>
      <c r="B18" s="11" t="s">
        <v>50</v>
      </c>
      <c r="C18" s="5">
        <v>47998</v>
      </c>
      <c r="D18" s="1">
        <v>40</v>
      </c>
      <c r="E18" s="1" t="s">
        <v>29</v>
      </c>
      <c r="F18" s="1" t="s">
        <v>15</v>
      </c>
      <c r="G18" s="1">
        <v>2</v>
      </c>
      <c r="H18" s="1">
        <v>2</v>
      </c>
      <c r="I18" s="27">
        <v>3.79</v>
      </c>
      <c r="J18" s="27">
        <v>7.58</v>
      </c>
      <c r="K18" s="28">
        <f t="shared" si="0"/>
        <v>7.58</v>
      </c>
      <c r="L18" s="6" t="s">
        <v>11</v>
      </c>
    </row>
    <row r="19" spans="3:12" ht="27" thickBot="1">
      <c r="C19" s="5">
        <v>3774</v>
      </c>
      <c r="D19" s="1">
        <v>48</v>
      </c>
      <c r="E19" s="1" t="s">
        <v>30</v>
      </c>
      <c r="F19" s="1" t="s">
        <v>31</v>
      </c>
      <c r="G19" s="1">
        <v>1</v>
      </c>
      <c r="H19" s="1">
        <v>1</v>
      </c>
      <c r="I19" s="27">
        <v>7.99</v>
      </c>
      <c r="J19" s="27">
        <v>7.99</v>
      </c>
      <c r="K19" s="28">
        <f t="shared" si="0"/>
        <v>7.99</v>
      </c>
      <c r="L19" s="6" t="s">
        <v>11</v>
      </c>
    </row>
    <row r="20" spans="3:12" ht="27" thickBot="1">
      <c r="C20" s="5">
        <v>12866</v>
      </c>
      <c r="D20" s="1">
        <v>95</v>
      </c>
      <c r="E20" s="1" t="s">
        <v>32</v>
      </c>
      <c r="F20" s="1" t="s">
        <v>10</v>
      </c>
      <c r="G20" s="1">
        <v>1</v>
      </c>
      <c r="H20" s="1">
        <v>1</v>
      </c>
      <c r="I20" s="27">
        <v>33.15</v>
      </c>
      <c r="J20" s="27">
        <v>33.15</v>
      </c>
      <c r="K20" s="28">
        <f t="shared" si="0"/>
        <v>33.15</v>
      </c>
      <c r="L20" s="6" t="s">
        <v>11</v>
      </c>
    </row>
    <row r="21" spans="3:12" ht="15.75" thickBot="1">
      <c r="C21" s="5">
        <v>7483</v>
      </c>
      <c r="D21" s="1">
        <v>98</v>
      </c>
      <c r="E21" s="1" t="s">
        <v>33</v>
      </c>
      <c r="F21" s="1" t="s">
        <v>34</v>
      </c>
      <c r="G21" s="1">
        <v>50</v>
      </c>
      <c r="H21" s="1">
        <v>50</v>
      </c>
      <c r="I21" s="27">
        <v>8.69</v>
      </c>
      <c r="J21" s="27">
        <v>434.5</v>
      </c>
      <c r="K21" s="28">
        <f t="shared" si="0"/>
        <v>434.5</v>
      </c>
      <c r="L21" s="6" t="s">
        <v>11</v>
      </c>
    </row>
    <row r="22" spans="3:12" ht="52.5" thickBot="1">
      <c r="C22" s="5">
        <v>20082</v>
      </c>
      <c r="D22" s="1">
        <v>103</v>
      </c>
      <c r="E22" s="1" t="s">
        <v>35</v>
      </c>
      <c r="F22" s="1" t="s">
        <v>34</v>
      </c>
      <c r="G22" s="1">
        <v>15</v>
      </c>
      <c r="H22" s="1">
        <v>15</v>
      </c>
      <c r="I22" s="27">
        <v>11</v>
      </c>
      <c r="J22" s="27">
        <v>165</v>
      </c>
      <c r="K22" s="28">
        <f t="shared" si="0"/>
        <v>165</v>
      </c>
      <c r="L22" s="6" t="s">
        <v>11</v>
      </c>
    </row>
    <row r="23" spans="3:12" ht="15.75" thickBot="1">
      <c r="C23" s="5">
        <v>1707</v>
      </c>
      <c r="D23" s="1">
        <v>137</v>
      </c>
      <c r="E23" s="1" t="s">
        <v>36</v>
      </c>
      <c r="F23" s="1" t="s">
        <v>15</v>
      </c>
      <c r="G23" s="1">
        <v>2</v>
      </c>
      <c r="H23" s="1">
        <v>2</v>
      </c>
      <c r="I23" s="27">
        <v>54.98</v>
      </c>
      <c r="J23" s="27">
        <v>109.96</v>
      </c>
      <c r="K23" s="28">
        <f t="shared" si="0"/>
        <v>109.96</v>
      </c>
      <c r="L23" s="6" t="s">
        <v>11</v>
      </c>
    </row>
    <row r="24" spans="3:12" ht="15.75" thickBot="1">
      <c r="C24" s="5">
        <v>2486</v>
      </c>
      <c r="D24" s="1">
        <v>164</v>
      </c>
      <c r="E24" s="1" t="s">
        <v>37</v>
      </c>
      <c r="F24" s="1" t="s">
        <v>15</v>
      </c>
      <c r="G24" s="1">
        <v>1</v>
      </c>
      <c r="H24" s="1">
        <v>1</v>
      </c>
      <c r="I24" s="27">
        <v>5.9</v>
      </c>
      <c r="J24" s="27">
        <v>5.9</v>
      </c>
      <c r="K24" s="28">
        <f t="shared" si="0"/>
        <v>5.9</v>
      </c>
      <c r="L24" s="6" t="s">
        <v>11</v>
      </c>
    </row>
    <row r="25" spans="3:12" ht="15.75" thickBot="1">
      <c r="C25" s="5">
        <v>17908</v>
      </c>
      <c r="D25" s="1">
        <v>175</v>
      </c>
      <c r="E25" s="1" t="s">
        <v>38</v>
      </c>
      <c r="F25" s="1" t="s">
        <v>15</v>
      </c>
      <c r="G25" s="1">
        <v>5</v>
      </c>
      <c r="H25" s="1">
        <v>5</v>
      </c>
      <c r="I25" s="27">
        <v>9.89</v>
      </c>
      <c r="J25" s="27">
        <v>49.45</v>
      </c>
      <c r="K25" s="28">
        <f t="shared" si="0"/>
        <v>49.45</v>
      </c>
      <c r="L25" s="6" t="s">
        <v>11</v>
      </c>
    </row>
    <row r="26" spans="3:12" ht="15.75" thickBot="1">
      <c r="C26" s="5">
        <v>1436</v>
      </c>
      <c r="D26" s="1">
        <v>181</v>
      </c>
      <c r="E26" s="1" t="s">
        <v>39</v>
      </c>
      <c r="F26" s="1" t="s">
        <v>40</v>
      </c>
      <c r="G26" s="1">
        <v>1</v>
      </c>
      <c r="H26" s="1">
        <v>1</v>
      </c>
      <c r="I26" s="27">
        <v>11.31</v>
      </c>
      <c r="J26" s="27">
        <v>11.31</v>
      </c>
      <c r="K26" s="28">
        <f t="shared" si="0"/>
        <v>11.31</v>
      </c>
      <c r="L26" s="6" t="s">
        <v>11</v>
      </c>
    </row>
    <row r="27" spans="3:12" ht="15.75" thickBot="1">
      <c r="C27" s="5">
        <v>1460</v>
      </c>
      <c r="D27" s="1">
        <v>199</v>
      </c>
      <c r="E27" s="1" t="s">
        <v>41</v>
      </c>
      <c r="F27" s="1" t="s">
        <v>15</v>
      </c>
      <c r="G27" s="1">
        <v>10</v>
      </c>
      <c r="H27" s="1">
        <v>10</v>
      </c>
      <c r="I27" s="27">
        <v>3.99</v>
      </c>
      <c r="J27" s="27">
        <v>39.9</v>
      </c>
      <c r="K27" s="28">
        <f t="shared" si="0"/>
        <v>39.900000000000006</v>
      </c>
      <c r="L27" s="6" t="s">
        <v>11</v>
      </c>
    </row>
    <row r="28" spans="3:12" ht="15.75" thickBot="1">
      <c r="C28" s="5">
        <v>26239</v>
      </c>
      <c r="D28" s="1">
        <v>229</v>
      </c>
      <c r="E28" s="1" t="s">
        <v>42</v>
      </c>
      <c r="F28" s="1" t="s">
        <v>34</v>
      </c>
      <c r="G28" s="1">
        <v>1</v>
      </c>
      <c r="H28" s="1">
        <v>1</v>
      </c>
      <c r="I28" s="27">
        <v>29.99</v>
      </c>
      <c r="J28" s="27">
        <v>29.99</v>
      </c>
      <c r="K28" s="28">
        <f t="shared" si="0"/>
        <v>29.99</v>
      </c>
      <c r="L28" s="6" t="s">
        <v>11</v>
      </c>
    </row>
    <row r="29" spans="3:12" ht="15.75" thickBot="1">
      <c r="C29" s="5">
        <v>7496</v>
      </c>
      <c r="D29" s="1">
        <v>333</v>
      </c>
      <c r="E29" s="1" t="s">
        <v>43</v>
      </c>
      <c r="F29" s="1" t="s">
        <v>34</v>
      </c>
      <c r="G29" s="1">
        <v>15</v>
      </c>
      <c r="H29" s="1">
        <v>15</v>
      </c>
      <c r="I29" s="27">
        <v>11.99</v>
      </c>
      <c r="J29" s="27">
        <v>179.85</v>
      </c>
      <c r="K29" s="28">
        <f t="shared" si="0"/>
        <v>179.85</v>
      </c>
      <c r="L29" s="6" t="s">
        <v>11</v>
      </c>
    </row>
    <row r="30" spans="3:12" ht="15.75" thickBot="1">
      <c r="C30" s="5">
        <v>6990</v>
      </c>
      <c r="D30" s="1">
        <v>350</v>
      </c>
      <c r="E30" s="1" t="s">
        <v>44</v>
      </c>
      <c r="F30" s="1" t="s">
        <v>34</v>
      </c>
      <c r="G30" s="1">
        <v>6</v>
      </c>
      <c r="H30" s="1">
        <v>6</v>
      </c>
      <c r="I30" s="27">
        <v>6.99</v>
      </c>
      <c r="J30" s="27">
        <v>41.94</v>
      </c>
      <c r="K30" s="28">
        <f t="shared" si="0"/>
        <v>41.94</v>
      </c>
      <c r="L30" s="6" t="s">
        <v>11</v>
      </c>
    </row>
    <row r="31" spans="3:12" ht="15.75" thickBot="1">
      <c r="C31" s="5">
        <v>44244</v>
      </c>
      <c r="D31" s="1">
        <v>365</v>
      </c>
      <c r="E31" s="1" t="s">
        <v>45</v>
      </c>
      <c r="F31" s="1" t="s">
        <v>10</v>
      </c>
      <c r="G31" s="1">
        <v>1</v>
      </c>
      <c r="H31" s="1">
        <v>1</v>
      </c>
      <c r="I31" s="27">
        <v>48.9</v>
      </c>
      <c r="J31" s="27">
        <v>48.9</v>
      </c>
      <c r="K31" s="28">
        <f t="shared" si="0"/>
        <v>48.9</v>
      </c>
      <c r="L31" s="6" t="s">
        <v>11</v>
      </c>
    </row>
    <row r="32" spans="3:12" ht="15.75" thickBot="1">
      <c r="C32" s="5">
        <v>12323</v>
      </c>
      <c r="D32" s="1">
        <v>371</v>
      </c>
      <c r="E32" s="1" t="s">
        <v>46</v>
      </c>
      <c r="F32" s="1" t="s">
        <v>15</v>
      </c>
      <c r="G32" s="1">
        <v>5</v>
      </c>
      <c r="H32" s="1">
        <v>5</v>
      </c>
      <c r="I32" s="27">
        <v>29.99</v>
      </c>
      <c r="J32" s="27">
        <v>149.95</v>
      </c>
      <c r="K32" s="28">
        <f t="shared" si="0"/>
        <v>149.95</v>
      </c>
      <c r="L32" s="6" t="s">
        <v>11</v>
      </c>
    </row>
    <row r="33" spans="3:12" ht="15.75" thickBot="1">
      <c r="C33" s="5">
        <v>7047</v>
      </c>
      <c r="D33" s="1">
        <v>591</v>
      </c>
      <c r="E33" s="1" t="s">
        <v>47</v>
      </c>
      <c r="F33" s="1" t="s">
        <v>15</v>
      </c>
      <c r="G33" s="1">
        <v>10</v>
      </c>
      <c r="H33" s="1">
        <v>10</v>
      </c>
      <c r="I33" s="27">
        <v>7.99</v>
      </c>
      <c r="J33" s="27">
        <v>79.9</v>
      </c>
      <c r="K33" s="28">
        <f t="shared" si="0"/>
        <v>79.9</v>
      </c>
      <c r="L33" s="6" t="s">
        <v>11</v>
      </c>
    </row>
    <row r="34" spans="3:12" ht="15.75" thickBot="1">
      <c r="C34" s="5">
        <v>19086</v>
      </c>
      <c r="D34" s="1">
        <v>744</v>
      </c>
      <c r="E34" s="1" t="s">
        <v>48</v>
      </c>
      <c r="F34" s="1" t="s">
        <v>34</v>
      </c>
      <c r="G34" s="1">
        <v>8</v>
      </c>
      <c r="H34" s="1">
        <v>8</v>
      </c>
      <c r="I34" s="27">
        <v>19.8</v>
      </c>
      <c r="J34" s="27">
        <v>158.4</v>
      </c>
      <c r="K34" s="28">
        <f t="shared" si="0"/>
        <v>158.4</v>
      </c>
      <c r="L34" s="6" t="s">
        <v>11</v>
      </c>
    </row>
    <row r="35" spans="3:12" ht="15.75" thickBot="1">
      <c r="C35" s="7">
        <v>2013</v>
      </c>
      <c r="D35" s="8">
        <v>745</v>
      </c>
      <c r="E35" s="8" t="s">
        <v>49</v>
      </c>
      <c r="F35" s="8" t="s">
        <v>34</v>
      </c>
      <c r="G35" s="8">
        <v>20</v>
      </c>
      <c r="H35" s="8">
        <v>20</v>
      </c>
      <c r="I35" s="29">
        <v>19.8</v>
      </c>
      <c r="J35" s="29">
        <v>396</v>
      </c>
      <c r="K35" s="28">
        <f t="shared" si="0"/>
        <v>396</v>
      </c>
      <c r="L35" s="9" t="s">
        <v>11</v>
      </c>
    </row>
    <row r="36" spans="9:12" ht="39" thickBot="1">
      <c r="I36" s="32" t="s">
        <v>325</v>
      </c>
      <c r="J36" s="33">
        <f>SUM(J18:J35)</f>
        <v>1949.6700000000003</v>
      </c>
      <c r="K36" s="33">
        <f>SUM(K18:K35)</f>
        <v>1949.6700000000003</v>
      </c>
      <c r="L36" s="34" t="s">
        <v>326</v>
      </c>
    </row>
    <row r="37" spans="1:12" ht="27" thickBot="1">
      <c r="A37" s="10" t="s">
        <v>19</v>
      </c>
      <c r="B37" s="10" t="s">
        <v>18</v>
      </c>
      <c r="C37" s="2" t="s">
        <v>0</v>
      </c>
      <c r="D37" s="3" t="s">
        <v>1</v>
      </c>
      <c r="E37" s="3" t="s">
        <v>2</v>
      </c>
      <c r="F37" s="3" t="s">
        <v>3</v>
      </c>
      <c r="G37" s="3" t="s">
        <v>4</v>
      </c>
      <c r="H37" s="3" t="s">
        <v>4</v>
      </c>
      <c r="I37" s="26" t="s">
        <v>5</v>
      </c>
      <c r="J37" s="26" t="s">
        <v>6</v>
      </c>
      <c r="K37" s="26" t="s">
        <v>7</v>
      </c>
      <c r="L37" s="4" t="s">
        <v>8</v>
      </c>
    </row>
    <row r="38" spans="1:12" ht="40.5" thickBot="1" thickTop="1">
      <c r="A38" s="11" t="s">
        <v>20</v>
      </c>
      <c r="B38" s="11" t="s">
        <v>55</v>
      </c>
      <c r="C38" s="5">
        <v>18065</v>
      </c>
      <c r="D38" s="1">
        <v>50</v>
      </c>
      <c r="E38" s="1" t="s">
        <v>51</v>
      </c>
      <c r="F38" s="1" t="s">
        <v>31</v>
      </c>
      <c r="G38" s="1">
        <v>1</v>
      </c>
      <c r="H38" s="1">
        <v>1</v>
      </c>
      <c r="I38" s="27">
        <v>18</v>
      </c>
      <c r="J38" s="27">
        <v>18</v>
      </c>
      <c r="K38" s="28">
        <f t="shared" si="0"/>
        <v>18</v>
      </c>
      <c r="L38" s="6" t="s">
        <v>11</v>
      </c>
    </row>
    <row r="39" spans="3:12" ht="15.75" thickBot="1">
      <c r="C39" s="5">
        <v>43101</v>
      </c>
      <c r="D39" s="1">
        <v>123</v>
      </c>
      <c r="E39" s="1" t="s">
        <v>52</v>
      </c>
      <c r="F39" s="1" t="s">
        <v>15</v>
      </c>
      <c r="G39" s="1">
        <v>1</v>
      </c>
      <c r="H39" s="1">
        <v>1</v>
      </c>
      <c r="I39" s="27">
        <v>10</v>
      </c>
      <c r="J39" s="27">
        <v>10</v>
      </c>
      <c r="K39" s="28">
        <f t="shared" si="0"/>
        <v>10</v>
      </c>
      <c r="L39" s="6" t="s">
        <v>11</v>
      </c>
    </row>
    <row r="40" spans="3:12" ht="15.75" thickBot="1">
      <c r="C40" s="5">
        <v>24929</v>
      </c>
      <c r="D40" s="1">
        <v>165</v>
      </c>
      <c r="E40" s="1" t="s">
        <v>53</v>
      </c>
      <c r="F40" s="1" t="s">
        <v>15</v>
      </c>
      <c r="G40" s="1">
        <v>1</v>
      </c>
      <c r="H40" s="1">
        <v>1</v>
      </c>
      <c r="I40" s="27">
        <v>13</v>
      </c>
      <c r="J40" s="27">
        <v>13</v>
      </c>
      <c r="K40" s="28">
        <f t="shared" si="0"/>
        <v>13</v>
      </c>
      <c r="L40" s="6" t="s">
        <v>11</v>
      </c>
    </row>
    <row r="41" spans="3:12" ht="15.75" thickBot="1">
      <c r="C41" s="7">
        <v>16629</v>
      </c>
      <c r="D41" s="8">
        <v>585</v>
      </c>
      <c r="E41" s="8" t="s">
        <v>54</v>
      </c>
      <c r="F41" s="8" t="s">
        <v>15</v>
      </c>
      <c r="G41" s="8">
        <v>2</v>
      </c>
      <c r="H41" s="8">
        <v>2</v>
      </c>
      <c r="I41" s="29">
        <v>7</v>
      </c>
      <c r="J41" s="29">
        <v>14</v>
      </c>
      <c r="K41" s="28">
        <f t="shared" si="0"/>
        <v>14</v>
      </c>
      <c r="L41" s="9" t="s">
        <v>11</v>
      </c>
    </row>
    <row r="42" spans="9:12" ht="39" thickBot="1">
      <c r="I42" s="32" t="s">
        <v>325</v>
      </c>
      <c r="J42" s="33">
        <f>SUM(J38:J41)</f>
        <v>55</v>
      </c>
      <c r="K42" s="33">
        <f>SUM(K38:K41)</f>
        <v>55</v>
      </c>
      <c r="L42" s="34" t="s">
        <v>326</v>
      </c>
    </row>
    <row r="43" spans="1:12" ht="27" thickBot="1">
      <c r="A43" s="10" t="s">
        <v>19</v>
      </c>
      <c r="B43" s="10" t="s">
        <v>18</v>
      </c>
      <c r="C43" s="2" t="s">
        <v>0</v>
      </c>
      <c r="D43" s="3" t="s">
        <v>1</v>
      </c>
      <c r="E43" s="3" t="s">
        <v>2</v>
      </c>
      <c r="F43" s="3" t="s">
        <v>3</v>
      </c>
      <c r="G43" s="3" t="s">
        <v>4</v>
      </c>
      <c r="H43" s="3" t="s">
        <v>4</v>
      </c>
      <c r="I43" s="26" t="s">
        <v>5</v>
      </c>
      <c r="J43" s="26" t="s">
        <v>6</v>
      </c>
      <c r="K43" s="26" t="s">
        <v>7</v>
      </c>
      <c r="L43" s="4" t="s">
        <v>8</v>
      </c>
    </row>
    <row r="44" spans="1:12" ht="40.5" thickBot="1" thickTop="1">
      <c r="A44" s="11" t="s">
        <v>20</v>
      </c>
      <c r="B44" s="11" t="s">
        <v>58</v>
      </c>
      <c r="C44" s="5">
        <v>31708</v>
      </c>
      <c r="D44" s="1">
        <v>412</v>
      </c>
      <c r="E44" s="1" t="s">
        <v>56</v>
      </c>
      <c r="F44" s="1" t="s">
        <v>15</v>
      </c>
      <c r="G44" s="1">
        <v>1</v>
      </c>
      <c r="H44" s="1">
        <v>1</v>
      </c>
      <c r="I44" s="27">
        <v>1446</v>
      </c>
      <c r="J44" s="27">
        <v>1446</v>
      </c>
      <c r="K44" s="28">
        <f t="shared" si="0"/>
        <v>1446</v>
      </c>
      <c r="L44" s="6" t="s">
        <v>11</v>
      </c>
    </row>
    <row r="45" spans="3:12" ht="15.75" thickBot="1">
      <c r="C45" s="7">
        <v>44150</v>
      </c>
      <c r="D45" s="8">
        <v>555</v>
      </c>
      <c r="E45" s="8" t="s">
        <v>57</v>
      </c>
      <c r="F45" s="8" t="s">
        <v>10</v>
      </c>
      <c r="G45" s="8">
        <v>4</v>
      </c>
      <c r="H45" s="8">
        <v>4</v>
      </c>
      <c r="I45" s="29">
        <v>682</v>
      </c>
      <c r="J45" s="29">
        <v>2728</v>
      </c>
      <c r="K45" s="28">
        <f t="shared" si="0"/>
        <v>2728</v>
      </c>
      <c r="L45" s="9" t="s">
        <v>11</v>
      </c>
    </row>
    <row r="46" spans="9:12" ht="39" thickBot="1">
      <c r="I46" s="32" t="s">
        <v>325</v>
      </c>
      <c r="J46" s="33">
        <f>SUM(J44:J45)</f>
        <v>4174</v>
      </c>
      <c r="K46" s="33">
        <f>SUM(K44:K45)</f>
        <v>4174</v>
      </c>
      <c r="L46" s="34" t="s">
        <v>326</v>
      </c>
    </row>
    <row r="47" spans="1:12" ht="27" thickBot="1">
      <c r="A47" s="10" t="s">
        <v>19</v>
      </c>
      <c r="B47" s="10" t="s">
        <v>18</v>
      </c>
      <c r="C47" s="2" t="s">
        <v>0</v>
      </c>
      <c r="D47" s="3" t="s">
        <v>1</v>
      </c>
      <c r="E47" s="3" t="s">
        <v>2</v>
      </c>
      <c r="F47" s="3" t="s">
        <v>3</v>
      </c>
      <c r="G47" s="3" t="s">
        <v>4</v>
      </c>
      <c r="H47" s="3" t="s">
        <v>4</v>
      </c>
      <c r="I47" s="26" t="s">
        <v>5</v>
      </c>
      <c r="J47" s="26" t="s">
        <v>6</v>
      </c>
      <c r="K47" s="26" t="s">
        <v>7</v>
      </c>
      <c r="L47" s="4" t="s">
        <v>8</v>
      </c>
    </row>
    <row r="48" spans="1:12" ht="16.5" thickBot="1" thickTop="1">
      <c r="A48" s="11" t="s">
        <v>20</v>
      </c>
      <c r="B48" s="11" t="s">
        <v>69</v>
      </c>
      <c r="C48" s="5">
        <v>44454</v>
      </c>
      <c r="D48" s="1">
        <v>3</v>
      </c>
      <c r="E48" s="1" t="s">
        <v>59</v>
      </c>
      <c r="F48" s="1" t="s">
        <v>10</v>
      </c>
      <c r="G48" s="1">
        <v>1</v>
      </c>
      <c r="H48" s="1">
        <v>1</v>
      </c>
      <c r="I48" s="27">
        <v>281</v>
      </c>
      <c r="J48" s="27">
        <v>281</v>
      </c>
      <c r="K48" s="28">
        <f t="shared" si="0"/>
        <v>281</v>
      </c>
      <c r="L48" s="6" t="s">
        <v>11</v>
      </c>
    </row>
    <row r="49" spans="3:12" ht="27" thickBot="1">
      <c r="C49" s="5">
        <v>48449</v>
      </c>
      <c r="D49" s="1">
        <v>6</v>
      </c>
      <c r="E49" s="1" t="s">
        <v>60</v>
      </c>
      <c r="F49" s="1" t="s">
        <v>10</v>
      </c>
      <c r="G49" s="1">
        <v>5</v>
      </c>
      <c r="H49" s="1">
        <v>5</v>
      </c>
      <c r="I49" s="27">
        <v>702</v>
      </c>
      <c r="J49" s="27">
        <v>3510</v>
      </c>
      <c r="K49" s="28">
        <f t="shared" si="0"/>
        <v>3510</v>
      </c>
      <c r="L49" s="6" t="s">
        <v>11</v>
      </c>
    </row>
    <row r="50" spans="3:12" ht="15.75" thickBot="1">
      <c r="C50" s="5">
        <v>44325</v>
      </c>
      <c r="D50" s="1">
        <v>120</v>
      </c>
      <c r="E50" s="1" t="s">
        <v>61</v>
      </c>
      <c r="F50" s="1" t="s">
        <v>10</v>
      </c>
      <c r="G50" s="1">
        <v>2</v>
      </c>
      <c r="H50" s="1">
        <v>2</v>
      </c>
      <c r="I50" s="27">
        <v>3000</v>
      </c>
      <c r="J50" s="27">
        <v>6000</v>
      </c>
      <c r="K50" s="28">
        <f t="shared" si="0"/>
        <v>6000</v>
      </c>
      <c r="L50" s="6" t="s">
        <v>11</v>
      </c>
    </row>
    <row r="51" spans="3:12" ht="27" thickBot="1">
      <c r="C51" s="5">
        <v>31709</v>
      </c>
      <c r="D51" s="1">
        <v>131</v>
      </c>
      <c r="E51" s="1" t="s">
        <v>62</v>
      </c>
      <c r="F51" s="1" t="s">
        <v>10</v>
      </c>
      <c r="G51" s="1">
        <v>1</v>
      </c>
      <c r="H51" s="1">
        <v>1</v>
      </c>
      <c r="I51" s="27">
        <v>352</v>
      </c>
      <c r="J51" s="27">
        <v>352</v>
      </c>
      <c r="K51" s="28">
        <f t="shared" si="0"/>
        <v>352</v>
      </c>
      <c r="L51" s="6" t="s">
        <v>11</v>
      </c>
    </row>
    <row r="52" spans="3:12" ht="15.75" thickBot="1">
      <c r="C52" s="5">
        <v>48500</v>
      </c>
      <c r="D52" s="1">
        <v>403</v>
      </c>
      <c r="E52" s="1" t="s">
        <v>63</v>
      </c>
      <c r="F52" s="1" t="s">
        <v>10</v>
      </c>
      <c r="G52" s="1">
        <v>1</v>
      </c>
      <c r="H52" s="1">
        <v>1</v>
      </c>
      <c r="I52" s="27">
        <v>229</v>
      </c>
      <c r="J52" s="27">
        <v>229</v>
      </c>
      <c r="K52" s="28">
        <f t="shared" si="0"/>
        <v>229</v>
      </c>
      <c r="L52" s="6" t="s">
        <v>11</v>
      </c>
    </row>
    <row r="53" spans="3:12" ht="39.75" thickBot="1">
      <c r="C53" s="5">
        <v>44340</v>
      </c>
      <c r="D53" s="1">
        <v>533</v>
      </c>
      <c r="E53" s="1" t="s">
        <v>64</v>
      </c>
      <c r="F53" s="1" t="s">
        <v>10</v>
      </c>
      <c r="G53" s="1">
        <v>5</v>
      </c>
      <c r="H53" s="1">
        <v>5</v>
      </c>
      <c r="I53" s="27">
        <v>196</v>
      </c>
      <c r="J53" s="27">
        <v>980</v>
      </c>
      <c r="K53" s="28">
        <f t="shared" si="0"/>
        <v>980</v>
      </c>
      <c r="L53" s="6" t="s">
        <v>11</v>
      </c>
    </row>
    <row r="54" spans="3:12" ht="39.75" thickBot="1">
      <c r="C54" s="5">
        <v>24534</v>
      </c>
      <c r="D54" s="1">
        <v>538</v>
      </c>
      <c r="E54" s="1" t="s">
        <v>65</v>
      </c>
      <c r="F54" s="1" t="s">
        <v>15</v>
      </c>
      <c r="G54" s="1">
        <v>3</v>
      </c>
      <c r="H54" s="1">
        <v>3</v>
      </c>
      <c r="I54" s="27">
        <v>197.6</v>
      </c>
      <c r="J54" s="27">
        <v>592.8</v>
      </c>
      <c r="K54" s="28">
        <f t="shared" si="0"/>
        <v>592.8</v>
      </c>
      <c r="L54" s="6" t="s">
        <v>11</v>
      </c>
    </row>
    <row r="55" spans="3:12" ht="27" thickBot="1">
      <c r="C55" s="5">
        <v>44123</v>
      </c>
      <c r="D55" s="1">
        <v>570</v>
      </c>
      <c r="E55" s="1" t="s">
        <v>66</v>
      </c>
      <c r="F55" s="1" t="s">
        <v>13</v>
      </c>
      <c r="G55" s="1">
        <v>1</v>
      </c>
      <c r="H55" s="1">
        <v>1</v>
      </c>
      <c r="I55" s="27">
        <v>1550</v>
      </c>
      <c r="J55" s="27">
        <v>1550</v>
      </c>
      <c r="K55" s="28">
        <f t="shared" si="0"/>
        <v>1550</v>
      </c>
      <c r="L55" s="6" t="s">
        <v>11</v>
      </c>
    </row>
    <row r="56" spans="3:12" ht="27" thickBot="1">
      <c r="C56" s="5">
        <v>48515</v>
      </c>
      <c r="D56" s="1">
        <v>634</v>
      </c>
      <c r="E56" s="1" t="s">
        <v>67</v>
      </c>
      <c r="F56" s="1" t="s">
        <v>10</v>
      </c>
      <c r="G56" s="1">
        <v>1</v>
      </c>
      <c r="H56" s="1">
        <v>1</v>
      </c>
      <c r="I56" s="27">
        <v>72</v>
      </c>
      <c r="J56" s="27">
        <v>72</v>
      </c>
      <c r="K56" s="28">
        <f t="shared" si="0"/>
        <v>72</v>
      </c>
      <c r="L56" s="6" t="s">
        <v>11</v>
      </c>
    </row>
    <row r="57" spans="3:12" ht="27" thickBot="1">
      <c r="C57" s="7">
        <v>31898</v>
      </c>
      <c r="D57" s="8">
        <v>746</v>
      </c>
      <c r="E57" s="8" t="s">
        <v>68</v>
      </c>
      <c r="F57" s="8" t="s">
        <v>15</v>
      </c>
      <c r="G57" s="8">
        <v>2</v>
      </c>
      <c r="H57" s="8">
        <v>2</v>
      </c>
      <c r="I57" s="29">
        <v>451.2</v>
      </c>
      <c r="J57" s="29">
        <v>902.4</v>
      </c>
      <c r="K57" s="28">
        <f t="shared" si="0"/>
        <v>902.4</v>
      </c>
      <c r="L57" s="9" t="s">
        <v>11</v>
      </c>
    </row>
    <row r="58" spans="9:12" ht="39" thickBot="1">
      <c r="I58" s="32" t="s">
        <v>325</v>
      </c>
      <c r="J58" s="33">
        <f>SUM(J48:J57)</f>
        <v>14469.199999999999</v>
      </c>
      <c r="K58" s="33">
        <f>SUM(K48:K57)</f>
        <v>14469.199999999999</v>
      </c>
      <c r="L58" s="34" t="s">
        <v>326</v>
      </c>
    </row>
    <row r="59" spans="1:12" ht="27" thickBot="1">
      <c r="A59" s="10" t="s">
        <v>19</v>
      </c>
      <c r="B59" s="10" t="s">
        <v>18</v>
      </c>
      <c r="C59" s="2" t="s">
        <v>0</v>
      </c>
      <c r="D59" s="3" t="s">
        <v>1</v>
      </c>
      <c r="E59" s="3" t="s">
        <v>2</v>
      </c>
      <c r="F59" s="3" t="s">
        <v>3</v>
      </c>
      <c r="G59" s="3" t="s">
        <v>4</v>
      </c>
      <c r="H59" s="3" t="s">
        <v>4</v>
      </c>
      <c r="I59" s="26" t="s">
        <v>5</v>
      </c>
      <c r="J59" s="26" t="s">
        <v>6</v>
      </c>
      <c r="K59" s="26" t="s">
        <v>7</v>
      </c>
      <c r="L59" s="4" t="s">
        <v>8</v>
      </c>
    </row>
    <row r="60" spans="1:12" ht="16.5" thickBot="1" thickTop="1">
      <c r="A60" s="11" t="s">
        <v>20</v>
      </c>
      <c r="B60" s="11" t="s">
        <v>81</v>
      </c>
      <c r="C60" s="5">
        <v>26492</v>
      </c>
      <c r="D60" s="1">
        <v>101</v>
      </c>
      <c r="E60" s="1" t="s">
        <v>70</v>
      </c>
      <c r="F60" s="1" t="s">
        <v>34</v>
      </c>
      <c r="G60" s="1">
        <v>30</v>
      </c>
      <c r="H60" s="1">
        <v>30</v>
      </c>
      <c r="I60" s="27">
        <v>5.35</v>
      </c>
      <c r="J60" s="27">
        <v>160.5</v>
      </c>
      <c r="K60" s="28">
        <f t="shared" si="0"/>
        <v>160.5</v>
      </c>
      <c r="L60" s="6" t="s">
        <v>11</v>
      </c>
    </row>
    <row r="61" spans="3:12" ht="90.75" thickBot="1">
      <c r="C61" s="5">
        <v>30471</v>
      </c>
      <c r="D61" s="1">
        <v>105</v>
      </c>
      <c r="E61" s="1" t="s">
        <v>71</v>
      </c>
      <c r="F61" s="1" t="s">
        <v>34</v>
      </c>
      <c r="G61" s="1">
        <v>50</v>
      </c>
      <c r="H61" s="1">
        <v>50</v>
      </c>
      <c r="I61" s="27">
        <v>6</v>
      </c>
      <c r="J61" s="27">
        <v>300</v>
      </c>
      <c r="K61" s="28">
        <f t="shared" si="0"/>
        <v>300</v>
      </c>
      <c r="L61" s="6" t="s">
        <v>11</v>
      </c>
    </row>
    <row r="62" spans="3:12" ht="27" thickBot="1">
      <c r="C62" s="5">
        <v>31563</v>
      </c>
      <c r="D62" s="1">
        <v>106</v>
      </c>
      <c r="E62" s="1" t="s">
        <v>72</v>
      </c>
      <c r="F62" s="1" t="s">
        <v>34</v>
      </c>
      <c r="G62" s="1">
        <v>40</v>
      </c>
      <c r="H62" s="1">
        <v>40</v>
      </c>
      <c r="I62" s="27">
        <v>10.8</v>
      </c>
      <c r="J62" s="27">
        <v>432</v>
      </c>
      <c r="K62" s="28">
        <f t="shared" si="0"/>
        <v>432</v>
      </c>
      <c r="L62" s="6" t="s">
        <v>11</v>
      </c>
    </row>
    <row r="63" spans="3:12" ht="90.75" thickBot="1">
      <c r="C63" s="5">
        <v>26126</v>
      </c>
      <c r="D63" s="1">
        <v>317</v>
      </c>
      <c r="E63" s="1" t="s">
        <v>73</v>
      </c>
      <c r="F63" s="1" t="s">
        <v>40</v>
      </c>
      <c r="G63" s="1">
        <v>2</v>
      </c>
      <c r="H63" s="1">
        <v>2</v>
      </c>
      <c r="I63" s="27">
        <v>275</v>
      </c>
      <c r="J63" s="27">
        <v>550</v>
      </c>
      <c r="K63" s="28">
        <f t="shared" si="0"/>
        <v>550</v>
      </c>
      <c r="L63" s="6" t="s">
        <v>11</v>
      </c>
    </row>
    <row r="64" spans="3:12" ht="90.75" thickBot="1">
      <c r="C64" s="5">
        <v>26122</v>
      </c>
      <c r="D64" s="1">
        <v>329</v>
      </c>
      <c r="E64" s="1" t="s">
        <v>74</v>
      </c>
      <c r="F64" s="1" t="s">
        <v>15</v>
      </c>
      <c r="G64" s="1">
        <v>3</v>
      </c>
      <c r="H64" s="1">
        <v>3</v>
      </c>
      <c r="I64" s="27">
        <v>110</v>
      </c>
      <c r="J64" s="27">
        <v>330</v>
      </c>
      <c r="K64" s="28">
        <f t="shared" si="0"/>
        <v>330</v>
      </c>
      <c r="L64" s="6" t="s">
        <v>11</v>
      </c>
    </row>
    <row r="65" spans="3:12" ht="27" thickBot="1">
      <c r="C65" s="5">
        <v>11918</v>
      </c>
      <c r="D65" s="1">
        <v>358</v>
      </c>
      <c r="E65" s="1" t="s">
        <v>75</v>
      </c>
      <c r="F65" s="1" t="s">
        <v>15</v>
      </c>
      <c r="G65" s="1">
        <v>7</v>
      </c>
      <c r="H65" s="1">
        <v>7</v>
      </c>
      <c r="I65" s="27">
        <v>14.1</v>
      </c>
      <c r="J65" s="27">
        <v>98.7</v>
      </c>
      <c r="K65" s="28">
        <f t="shared" si="0"/>
        <v>98.7</v>
      </c>
      <c r="L65" s="6" t="s">
        <v>11</v>
      </c>
    </row>
    <row r="66" spans="3:12" ht="27" thickBot="1">
      <c r="C66" s="5">
        <v>13732</v>
      </c>
      <c r="D66" s="1">
        <v>363</v>
      </c>
      <c r="E66" s="1" t="s">
        <v>76</v>
      </c>
      <c r="F66" s="1" t="s">
        <v>15</v>
      </c>
      <c r="G66" s="1">
        <v>1</v>
      </c>
      <c r="H66" s="1">
        <v>1</v>
      </c>
      <c r="I66" s="27">
        <v>15.15</v>
      </c>
      <c r="J66" s="27">
        <v>15.15</v>
      </c>
      <c r="K66" s="28">
        <f t="shared" si="0"/>
        <v>15.15</v>
      </c>
      <c r="L66" s="6" t="s">
        <v>11</v>
      </c>
    </row>
    <row r="67" spans="3:12" ht="15.75" thickBot="1">
      <c r="C67" s="5">
        <v>17909</v>
      </c>
      <c r="D67" s="1">
        <v>377</v>
      </c>
      <c r="E67" s="1" t="s">
        <v>77</v>
      </c>
      <c r="F67" s="1" t="s">
        <v>15</v>
      </c>
      <c r="G67" s="1">
        <v>1</v>
      </c>
      <c r="H67" s="1">
        <v>1</v>
      </c>
      <c r="I67" s="27">
        <v>250</v>
      </c>
      <c r="J67" s="27">
        <v>250</v>
      </c>
      <c r="K67" s="28">
        <f aca="true" t="shared" si="1" ref="K67:K130">I67*H67</f>
        <v>250</v>
      </c>
      <c r="L67" s="6" t="s">
        <v>11</v>
      </c>
    </row>
    <row r="68" spans="3:12" ht="27" thickBot="1">
      <c r="C68" s="5">
        <v>9441</v>
      </c>
      <c r="D68" s="1">
        <v>577</v>
      </c>
      <c r="E68" s="1" t="s">
        <v>78</v>
      </c>
      <c r="F68" s="1" t="s">
        <v>15</v>
      </c>
      <c r="G68" s="1">
        <v>2</v>
      </c>
      <c r="H68" s="1">
        <v>2</v>
      </c>
      <c r="I68" s="27">
        <v>118.6</v>
      </c>
      <c r="J68" s="27">
        <v>237.2</v>
      </c>
      <c r="K68" s="28">
        <f t="shared" si="1"/>
        <v>237.2</v>
      </c>
      <c r="L68" s="6" t="s">
        <v>11</v>
      </c>
    </row>
    <row r="69" spans="3:12" ht="52.5" thickBot="1">
      <c r="C69" s="5">
        <v>44252</v>
      </c>
      <c r="D69" s="1">
        <v>583</v>
      </c>
      <c r="E69" s="1" t="s">
        <v>79</v>
      </c>
      <c r="F69" s="1" t="s">
        <v>10</v>
      </c>
      <c r="G69" s="1">
        <v>8</v>
      </c>
      <c r="H69" s="1">
        <v>8</v>
      </c>
      <c r="I69" s="27">
        <v>28.99</v>
      </c>
      <c r="J69" s="27">
        <v>231.92</v>
      </c>
      <c r="K69" s="28">
        <f t="shared" si="1"/>
        <v>231.92</v>
      </c>
      <c r="L69" s="6" t="s">
        <v>11</v>
      </c>
    </row>
    <row r="70" spans="3:12" ht="52.5" thickBot="1">
      <c r="C70" s="7">
        <v>42898</v>
      </c>
      <c r="D70" s="8">
        <v>601</v>
      </c>
      <c r="E70" s="8" t="s">
        <v>80</v>
      </c>
      <c r="F70" s="8" t="s">
        <v>10</v>
      </c>
      <c r="G70" s="8">
        <v>3</v>
      </c>
      <c r="H70" s="8">
        <v>3</v>
      </c>
      <c r="I70" s="29">
        <v>13</v>
      </c>
      <c r="J70" s="29">
        <v>39</v>
      </c>
      <c r="K70" s="28">
        <f t="shared" si="1"/>
        <v>39</v>
      </c>
      <c r="L70" s="9" t="s">
        <v>11</v>
      </c>
    </row>
    <row r="71" spans="9:12" ht="39" thickBot="1">
      <c r="I71" s="32" t="s">
        <v>325</v>
      </c>
      <c r="J71" s="33">
        <f>SUM(J60:J70)</f>
        <v>2644.4700000000003</v>
      </c>
      <c r="K71" s="33">
        <f>SUM(K60:K70)</f>
        <v>2644.4700000000003</v>
      </c>
      <c r="L71" s="34" t="s">
        <v>326</v>
      </c>
    </row>
    <row r="72" spans="1:12" ht="27" thickBot="1">
      <c r="A72" s="10" t="s">
        <v>19</v>
      </c>
      <c r="B72" s="10" t="s">
        <v>18</v>
      </c>
      <c r="C72" s="2" t="s">
        <v>0</v>
      </c>
      <c r="D72" s="3" t="s">
        <v>1</v>
      </c>
      <c r="E72" s="3" t="s">
        <v>2</v>
      </c>
      <c r="F72" s="3" t="s">
        <v>3</v>
      </c>
      <c r="G72" s="3" t="s">
        <v>4</v>
      </c>
      <c r="H72" s="3" t="s">
        <v>4</v>
      </c>
      <c r="I72" s="26" t="s">
        <v>5</v>
      </c>
      <c r="J72" s="26" t="s">
        <v>6</v>
      </c>
      <c r="K72" s="26" t="s">
        <v>7</v>
      </c>
      <c r="L72" s="4" t="s">
        <v>8</v>
      </c>
    </row>
    <row r="73" spans="1:12" ht="40.5" thickBot="1" thickTop="1">
      <c r="A73" s="11" t="s">
        <v>20</v>
      </c>
      <c r="B73" s="11" t="s">
        <v>83</v>
      </c>
      <c r="C73" s="7">
        <v>44339</v>
      </c>
      <c r="D73" s="8">
        <v>514</v>
      </c>
      <c r="E73" s="8" t="s">
        <v>82</v>
      </c>
      <c r="F73" s="8" t="s">
        <v>10</v>
      </c>
      <c r="G73" s="8">
        <v>5</v>
      </c>
      <c r="H73" s="8">
        <v>5</v>
      </c>
      <c r="I73" s="29">
        <v>930</v>
      </c>
      <c r="J73" s="29">
        <v>4650</v>
      </c>
      <c r="K73" s="28">
        <f t="shared" si="1"/>
        <v>4650</v>
      </c>
      <c r="L73" s="9" t="s">
        <v>11</v>
      </c>
    </row>
    <row r="74" spans="9:12" ht="39" thickBot="1">
      <c r="I74" s="32" t="s">
        <v>325</v>
      </c>
      <c r="J74" s="33">
        <f>J73</f>
        <v>4650</v>
      </c>
      <c r="K74" s="33">
        <f>K73</f>
        <v>4650</v>
      </c>
      <c r="L74" s="34" t="s">
        <v>326</v>
      </c>
    </row>
    <row r="75" spans="1:12" ht="27" thickBot="1">
      <c r="A75" s="10" t="s">
        <v>19</v>
      </c>
      <c r="B75" s="10" t="s">
        <v>18</v>
      </c>
      <c r="C75" s="2" t="s">
        <v>0</v>
      </c>
      <c r="D75" s="3" t="s">
        <v>1</v>
      </c>
      <c r="E75" s="3" t="s">
        <v>2</v>
      </c>
      <c r="F75" s="3" t="s">
        <v>3</v>
      </c>
      <c r="G75" s="3" t="s">
        <v>4</v>
      </c>
      <c r="H75" s="3" t="s">
        <v>4</v>
      </c>
      <c r="I75" s="26" t="s">
        <v>5</v>
      </c>
      <c r="J75" s="26" t="s">
        <v>6</v>
      </c>
      <c r="K75" s="26" t="s">
        <v>7</v>
      </c>
      <c r="L75" s="4" t="s">
        <v>8</v>
      </c>
    </row>
    <row r="76" spans="1:12" ht="27.75" thickBot="1" thickTop="1">
      <c r="A76" s="11" t="s">
        <v>20</v>
      </c>
      <c r="B76" s="11" t="s">
        <v>89</v>
      </c>
      <c r="C76" s="5">
        <v>31848</v>
      </c>
      <c r="D76" s="1">
        <v>53</v>
      </c>
      <c r="E76" s="1" t="s">
        <v>84</v>
      </c>
      <c r="F76" s="1" t="s">
        <v>40</v>
      </c>
      <c r="G76" s="1">
        <v>1</v>
      </c>
      <c r="H76" s="1">
        <v>1</v>
      </c>
      <c r="I76" s="27">
        <v>19</v>
      </c>
      <c r="J76" s="27">
        <v>19</v>
      </c>
      <c r="K76" s="28">
        <f t="shared" si="1"/>
        <v>19</v>
      </c>
      <c r="L76" s="6" t="s">
        <v>11</v>
      </c>
    </row>
    <row r="77" spans="3:12" ht="27" thickBot="1">
      <c r="C77" s="5">
        <v>44173</v>
      </c>
      <c r="D77" s="1">
        <v>108</v>
      </c>
      <c r="E77" s="1" t="s">
        <v>85</v>
      </c>
      <c r="F77" s="1" t="s">
        <v>31</v>
      </c>
      <c r="G77" s="1">
        <v>7</v>
      </c>
      <c r="H77" s="1">
        <v>7</v>
      </c>
      <c r="I77" s="27">
        <v>24.64</v>
      </c>
      <c r="J77" s="27">
        <v>172.48</v>
      </c>
      <c r="K77" s="28">
        <f t="shared" si="1"/>
        <v>172.48000000000002</v>
      </c>
      <c r="L77" s="6" t="s">
        <v>11</v>
      </c>
    </row>
    <row r="78" spans="3:12" ht="27" thickBot="1">
      <c r="C78" s="5">
        <v>9715</v>
      </c>
      <c r="D78" s="1">
        <v>146</v>
      </c>
      <c r="E78" s="1" t="s">
        <v>86</v>
      </c>
      <c r="F78" s="1" t="s">
        <v>15</v>
      </c>
      <c r="G78" s="1">
        <v>2</v>
      </c>
      <c r="H78" s="1">
        <v>2</v>
      </c>
      <c r="I78" s="27">
        <v>79.48</v>
      </c>
      <c r="J78" s="27">
        <v>158.96</v>
      </c>
      <c r="K78" s="28">
        <f t="shared" si="1"/>
        <v>158.96</v>
      </c>
      <c r="L78" s="6" t="s">
        <v>11</v>
      </c>
    </row>
    <row r="79" spans="3:12" ht="15.75" thickBot="1">
      <c r="C79" s="5">
        <v>7195</v>
      </c>
      <c r="D79" s="1">
        <v>624</v>
      </c>
      <c r="E79" s="1" t="s">
        <v>87</v>
      </c>
      <c r="F79" s="1" t="s">
        <v>34</v>
      </c>
      <c r="G79" s="1">
        <v>10</v>
      </c>
      <c r="H79" s="1">
        <v>10</v>
      </c>
      <c r="I79" s="27">
        <v>78.99</v>
      </c>
      <c r="J79" s="27">
        <v>789.9</v>
      </c>
      <c r="K79" s="28">
        <f t="shared" si="1"/>
        <v>789.9</v>
      </c>
      <c r="L79" s="6" t="s">
        <v>11</v>
      </c>
    </row>
    <row r="80" spans="3:12" ht="15.75" thickBot="1">
      <c r="C80" s="7">
        <v>44148</v>
      </c>
      <c r="D80" s="8">
        <v>732</v>
      </c>
      <c r="E80" s="8" t="s">
        <v>88</v>
      </c>
      <c r="F80" s="8" t="s">
        <v>10</v>
      </c>
      <c r="G80" s="8">
        <v>2</v>
      </c>
      <c r="H80" s="8">
        <v>2</v>
      </c>
      <c r="I80" s="29">
        <v>83.99</v>
      </c>
      <c r="J80" s="29">
        <v>167.98</v>
      </c>
      <c r="K80" s="28">
        <f t="shared" si="1"/>
        <v>167.98</v>
      </c>
      <c r="L80" s="9" t="s">
        <v>11</v>
      </c>
    </row>
    <row r="81" spans="9:12" ht="39" thickBot="1">
      <c r="I81" s="32" t="s">
        <v>325</v>
      </c>
      <c r="J81" s="33">
        <f>SUM(J76:J80)</f>
        <v>1308.32</v>
      </c>
      <c r="K81" s="33">
        <f>SUM(K76:K80)</f>
        <v>1308.3200000000002</v>
      </c>
      <c r="L81" s="34" t="s">
        <v>326</v>
      </c>
    </row>
    <row r="82" spans="1:12" ht="27" thickBot="1">
      <c r="A82" s="10" t="s">
        <v>19</v>
      </c>
      <c r="B82" s="10" t="s">
        <v>18</v>
      </c>
      <c r="C82" s="2" t="s">
        <v>0</v>
      </c>
      <c r="D82" s="3" t="s">
        <v>1</v>
      </c>
      <c r="E82" s="3" t="s">
        <v>2</v>
      </c>
      <c r="F82" s="3" t="s">
        <v>3</v>
      </c>
      <c r="G82" s="3" t="s">
        <v>4</v>
      </c>
      <c r="H82" s="3" t="s">
        <v>4</v>
      </c>
      <c r="I82" s="26" t="s">
        <v>5</v>
      </c>
      <c r="J82" s="26" t="s">
        <v>6</v>
      </c>
      <c r="K82" s="26" t="s">
        <v>7</v>
      </c>
      <c r="L82" s="4" t="s">
        <v>8</v>
      </c>
    </row>
    <row r="83" spans="1:12" ht="40.5" thickBot="1" thickTop="1">
      <c r="A83" s="11" t="s">
        <v>20</v>
      </c>
      <c r="B83" s="11" t="s">
        <v>93</v>
      </c>
      <c r="C83" s="5">
        <v>44326</v>
      </c>
      <c r="D83" s="1">
        <v>121</v>
      </c>
      <c r="E83" s="1" t="s">
        <v>90</v>
      </c>
      <c r="F83" s="1" t="s">
        <v>10</v>
      </c>
      <c r="G83" s="1">
        <v>2</v>
      </c>
      <c r="H83" s="1">
        <v>2</v>
      </c>
      <c r="I83" s="27">
        <v>440</v>
      </c>
      <c r="J83" s="27">
        <v>880</v>
      </c>
      <c r="K83" s="28">
        <f t="shared" si="1"/>
        <v>880</v>
      </c>
      <c r="L83" s="6" t="s">
        <v>11</v>
      </c>
    </row>
    <row r="84" spans="3:12" ht="15.75" thickBot="1">
      <c r="C84" s="5">
        <v>44424</v>
      </c>
      <c r="D84" s="1">
        <v>127</v>
      </c>
      <c r="E84" s="1" t="s">
        <v>91</v>
      </c>
      <c r="F84" s="1" t="s">
        <v>10</v>
      </c>
      <c r="G84" s="1">
        <v>5</v>
      </c>
      <c r="H84" s="1">
        <v>5</v>
      </c>
      <c r="I84" s="27">
        <v>815.88</v>
      </c>
      <c r="J84" s="27">
        <v>4079.4</v>
      </c>
      <c r="K84" s="28">
        <f t="shared" si="1"/>
        <v>4079.4</v>
      </c>
      <c r="L84" s="6" t="s">
        <v>11</v>
      </c>
    </row>
    <row r="85" spans="3:12" ht="15.75" thickBot="1">
      <c r="C85" s="7">
        <v>44330</v>
      </c>
      <c r="D85" s="8">
        <v>162</v>
      </c>
      <c r="E85" s="8" t="s">
        <v>92</v>
      </c>
      <c r="F85" s="8" t="s">
        <v>10</v>
      </c>
      <c r="G85" s="8">
        <v>6</v>
      </c>
      <c r="H85" s="8">
        <v>6</v>
      </c>
      <c r="I85" s="29">
        <v>633.98</v>
      </c>
      <c r="J85" s="29">
        <v>3803.88</v>
      </c>
      <c r="K85" s="28">
        <f t="shared" si="1"/>
        <v>3803.88</v>
      </c>
      <c r="L85" s="9" t="s">
        <v>11</v>
      </c>
    </row>
    <row r="86" spans="9:12" ht="39" thickBot="1">
      <c r="I86" s="32" t="s">
        <v>325</v>
      </c>
      <c r="J86" s="33">
        <f>SUM(J83:J85)</f>
        <v>8763.279999999999</v>
      </c>
      <c r="K86" s="33">
        <f>SUM(K83:K85)</f>
        <v>8763.279999999999</v>
      </c>
      <c r="L86" s="34" t="s">
        <v>326</v>
      </c>
    </row>
    <row r="87" spans="1:12" ht="27" thickBot="1">
      <c r="A87" s="12" t="s">
        <v>19</v>
      </c>
      <c r="B87" s="12" t="s">
        <v>18</v>
      </c>
      <c r="C87" s="2" t="s">
        <v>0</v>
      </c>
      <c r="D87" s="3" t="s">
        <v>1</v>
      </c>
      <c r="E87" s="3" t="s">
        <v>2</v>
      </c>
      <c r="F87" s="3" t="s">
        <v>3</v>
      </c>
      <c r="G87" s="3" t="s">
        <v>4</v>
      </c>
      <c r="H87" s="3" t="s">
        <v>4</v>
      </c>
      <c r="I87" s="26" t="s">
        <v>5</v>
      </c>
      <c r="J87" s="26" t="s">
        <v>6</v>
      </c>
      <c r="K87" s="26" t="s">
        <v>7</v>
      </c>
      <c r="L87" s="4" t="s">
        <v>8</v>
      </c>
    </row>
    <row r="88" spans="1:12" ht="27.75" thickBot="1" thickTop="1">
      <c r="A88" s="13" t="s">
        <v>94</v>
      </c>
      <c r="B88" s="13" t="s">
        <v>97</v>
      </c>
      <c r="C88" s="7">
        <v>11924</v>
      </c>
      <c r="D88" s="8">
        <v>406</v>
      </c>
      <c r="E88" s="8" t="s">
        <v>95</v>
      </c>
      <c r="F88" s="8" t="s">
        <v>13</v>
      </c>
      <c r="G88" s="8">
        <v>2</v>
      </c>
      <c r="H88" s="8">
        <v>2</v>
      </c>
      <c r="I88" s="29">
        <v>283</v>
      </c>
      <c r="J88" s="29">
        <v>566</v>
      </c>
      <c r="K88" s="28">
        <f t="shared" si="1"/>
        <v>566</v>
      </c>
      <c r="L88" s="9" t="s">
        <v>96</v>
      </c>
    </row>
    <row r="89" spans="9:12" ht="39" thickBot="1">
      <c r="I89" s="32" t="s">
        <v>325</v>
      </c>
      <c r="J89" s="33">
        <f>J88</f>
        <v>566</v>
      </c>
      <c r="K89" s="33">
        <f>K88</f>
        <v>566</v>
      </c>
      <c r="L89" s="34" t="s">
        <v>326</v>
      </c>
    </row>
    <row r="90" spans="1:12" ht="27" thickBot="1">
      <c r="A90" s="12" t="s">
        <v>19</v>
      </c>
      <c r="B90" s="12" t="s">
        <v>18</v>
      </c>
      <c r="C90" s="2" t="s">
        <v>0</v>
      </c>
      <c r="D90" s="3" t="s">
        <v>1</v>
      </c>
      <c r="E90" s="3" t="s">
        <v>2</v>
      </c>
      <c r="F90" s="3" t="s">
        <v>3</v>
      </c>
      <c r="G90" s="3" t="s">
        <v>4</v>
      </c>
      <c r="H90" s="3" t="s">
        <v>4</v>
      </c>
      <c r="I90" s="26" t="s">
        <v>5</v>
      </c>
      <c r="J90" s="26" t="s">
        <v>6</v>
      </c>
      <c r="K90" s="26" t="s">
        <v>7</v>
      </c>
      <c r="L90" s="4" t="s">
        <v>8</v>
      </c>
    </row>
    <row r="91" spans="1:12" ht="16.5" thickBot="1" thickTop="1">
      <c r="A91" s="13" t="s">
        <v>94</v>
      </c>
      <c r="B91" s="13" t="s">
        <v>113</v>
      </c>
      <c r="C91" s="5">
        <v>44775</v>
      </c>
      <c r="D91" s="1">
        <v>6</v>
      </c>
      <c r="E91" s="1" t="s">
        <v>98</v>
      </c>
      <c r="F91" s="1" t="s">
        <v>99</v>
      </c>
      <c r="G91" s="1">
        <v>50</v>
      </c>
      <c r="H91" s="1">
        <v>50</v>
      </c>
      <c r="I91" s="27">
        <v>1.49</v>
      </c>
      <c r="J91" s="27">
        <v>74.5</v>
      </c>
      <c r="K91" s="28">
        <f t="shared" si="1"/>
        <v>74.5</v>
      </c>
      <c r="L91" s="6" t="s">
        <v>96</v>
      </c>
    </row>
    <row r="92" spans="3:12" ht="15.75" thickBot="1">
      <c r="C92" s="5">
        <v>5877</v>
      </c>
      <c r="D92" s="1">
        <v>222</v>
      </c>
      <c r="E92" s="1" t="s">
        <v>100</v>
      </c>
      <c r="F92" s="1" t="s">
        <v>99</v>
      </c>
      <c r="G92" s="1">
        <v>1</v>
      </c>
      <c r="H92" s="1">
        <v>1</v>
      </c>
      <c r="I92" s="27">
        <v>5.8</v>
      </c>
      <c r="J92" s="27">
        <v>5.8</v>
      </c>
      <c r="K92" s="28">
        <f t="shared" si="1"/>
        <v>5.8</v>
      </c>
      <c r="L92" s="6" t="s">
        <v>96</v>
      </c>
    </row>
    <row r="93" spans="3:12" ht="27" thickBot="1">
      <c r="C93" s="5">
        <v>1453</v>
      </c>
      <c r="D93" s="1">
        <v>341</v>
      </c>
      <c r="E93" s="1" t="s">
        <v>101</v>
      </c>
      <c r="F93" s="1" t="s">
        <v>13</v>
      </c>
      <c r="G93" s="1">
        <v>4</v>
      </c>
      <c r="H93" s="1">
        <v>4</v>
      </c>
      <c r="I93" s="27">
        <v>60</v>
      </c>
      <c r="J93" s="27">
        <v>240</v>
      </c>
      <c r="K93" s="28">
        <f t="shared" si="1"/>
        <v>240</v>
      </c>
      <c r="L93" s="6" t="s">
        <v>96</v>
      </c>
    </row>
    <row r="94" spans="3:12" ht="39.75" thickBot="1">
      <c r="C94" s="5">
        <v>18906</v>
      </c>
      <c r="D94" s="1">
        <v>530</v>
      </c>
      <c r="E94" s="1" t="s">
        <v>102</v>
      </c>
      <c r="F94" s="1" t="s">
        <v>103</v>
      </c>
      <c r="G94" s="1">
        <v>10</v>
      </c>
      <c r="H94" s="1">
        <v>10</v>
      </c>
      <c r="I94" s="27">
        <v>6</v>
      </c>
      <c r="J94" s="27">
        <v>60</v>
      </c>
      <c r="K94" s="28">
        <f t="shared" si="1"/>
        <v>60</v>
      </c>
      <c r="L94" s="6" t="s">
        <v>96</v>
      </c>
    </row>
    <row r="95" spans="3:12" ht="39.75" thickBot="1">
      <c r="C95" s="5">
        <v>18907</v>
      </c>
      <c r="D95" s="1">
        <v>531</v>
      </c>
      <c r="E95" s="1" t="s">
        <v>104</v>
      </c>
      <c r="F95" s="1" t="s">
        <v>103</v>
      </c>
      <c r="G95" s="1">
        <v>20</v>
      </c>
      <c r="H95" s="1">
        <v>20</v>
      </c>
      <c r="I95" s="27">
        <v>12.89</v>
      </c>
      <c r="J95" s="27">
        <v>257.8</v>
      </c>
      <c r="K95" s="28">
        <f t="shared" si="1"/>
        <v>257.8</v>
      </c>
      <c r="L95" s="6" t="s">
        <v>96</v>
      </c>
    </row>
    <row r="96" spans="3:12" ht="15.75" thickBot="1">
      <c r="C96" s="5">
        <v>6166</v>
      </c>
      <c r="D96" s="1">
        <v>567</v>
      </c>
      <c r="E96" s="1" t="s">
        <v>105</v>
      </c>
      <c r="F96" s="1" t="s">
        <v>99</v>
      </c>
      <c r="G96" s="1">
        <v>3</v>
      </c>
      <c r="H96" s="1">
        <v>3</v>
      </c>
      <c r="I96" s="27">
        <v>19.72</v>
      </c>
      <c r="J96" s="27">
        <v>59.16</v>
      </c>
      <c r="K96" s="28">
        <f t="shared" si="1"/>
        <v>59.16</v>
      </c>
      <c r="L96" s="6" t="s">
        <v>96</v>
      </c>
    </row>
    <row r="97" spans="3:12" ht="15.75" thickBot="1">
      <c r="C97" s="5">
        <v>6169</v>
      </c>
      <c r="D97" s="1">
        <v>568</v>
      </c>
      <c r="E97" s="1" t="s">
        <v>106</v>
      </c>
      <c r="F97" s="1" t="s">
        <v>99</v>
      </c>
      <c r="G97" s="1">
        <v>3</v>
      </c>
      <c r="H97" s="1">
        <v>3</v>
      </c>
      <c r="I97" s="27">
        <v>3.85</v>
      </c>
      <c r="J97" s="27">
        <v>11.55</v>
      </c>
      <c r="K97" s="28">
        <f t="shared" si="1"/>
        <v>11.55</v>
      </c>
      <c r="L97" s="6" t="s">
        <v>96</v>
      </c>
    </row>
    <row r="98" spans="3:12" ht="15.75" thickBot="1">
      <c r="C98" s="5">
        <v>6167</v>
      </c>
      <c r="D98" s="1">
        <v>569</v>
      </c>
      <c r="E98" s="1" t="s">
        <v>107</v>
      </c>
      <c r="F98" s="1" t="s">
        <v>99</v>
      </c>
      <c r="G98" s="1">
        <v>3</v>
      </c>
      <c r="H98" s="1">
        <v>3</v>
      </c>
      <c r="I98" s="27">
        <v>4.88</v>
      </c>
      <c r="J98" s="27">
        <v>14.64</v>
      </c>
      <c r="K98" s="28">
        <f t="shared" si="1"/>
        <v>14.64</v>
      </c>
      <c r="L98" s="6" t="s">
        <v>96</v>
      </c>
    </row>
    <row r="99" spans="3:12" ht="15.75" thickBot="1">
      <c r="C99" s="5">
        <v>6168</v>
      </c>
      <c r="D99" s="1">
        <v>570</v>
      </c>
      <c r="E99" s="1" t="s">
        <v>108</v>
      </c>
      <c r="F99" s="1" t="s">
        <v>99</v>
      </c>
      <c r="G99" s="1">
        <v>3</v>
      </c>
      <c r="H99" s="1">
        <v>3</v>
      </c>
      <c r="I99" s="27">
        <v>8.9</v>
      </c>
      <c r="J99" s="27">
        <v>26.7</v>
      </c>
      <c r="K99" s="28">
        <f t="shared" si="1"/>
        <v>26.700000000000003</v>
      </c>
      <c r="L99" s="6" t="s">
        <v>96</v>
      </c>
    </row>
    <row r="100" spans="3:12" ht="15.75" thickBot="1">
      <c r="C100" s="5">
        <v>1846</v>
      </c>
      <c r="D100" s="1">
        <v>579</v>
      </c>
      <c r="E100" s="1" t="s">
        <v>109</v>
      </c>
      <c r="F100" s="1" t="s">
        <v>99</v>
      </c>
      <c r="G100" s="1">
        <v>5</v>
      </c>
      <c r="H100" s="1">
        <v>5</v>
      </c>
      <c r="I100" s="27">
        <v>9.4</v>
      </c>
      <c r="J100" s="27">
        <v>47</v>
      </c>
      <c r="K100" s="28">
        <f t="shared" si="1"/>
        <v>47</v>
      </c>
      <c r="L100" s="6" t="s">
        <v>96</v>
      </c>
    </row>
    <row r="101" spans="3:12" ht="39.75" thickBot="1">
      <c r="C101" s="5">
        <v>48901</v>
      </c>
      <c r="D101" s="1">
        <v>649</v>
      </c>
      <c r="E101" s="1" t="s">
        <v>110</v>
      </c>
      <c r="F101" s="1" t="s">
        <v>99</v>
      </c>
      <c r="G101" s="1">
        <v>80</v>
      </c>
      <c r="H101" s="1">
        <v>80</v>
      </c>
      <c r="I101" s="27">
        <v>0.36</v>
      </c>
      <c r="J101" s="27">
        <v>28.8</v>
      </c>
      <c r="K101" s="28">
        <f t="shared" si="1"/>
        <v>28.799999999999997</v>
      </c>
      <c r="L101" s="6" t="s">
        <v>96</v>
      </c>
    </row>
    <row r="102" spans="3:12" ht="27" thickBot="1">
      <c r="C102" s="5">
        <v>26546</v>
      </c>
      <c r="D102" s="1">
        <v>670</v>
      </c>
      <c r="E102" s="1" t="s">
        <v>111</v>
      </c>
      <c r="F102" s="1" t="s">
        <v>13</v>
      </c>
      <c r="G102" s="1">
        <v>10</v>
      </c>
      <c r="H102" s="1">
        <v>10</v>
      </c>
      <c r="I102" s="27">
        <v>8.96</v>
      </c>
      <c r="J102" s="27">
        <v>89.6</v>
      </c>
      <c r="K102" s="28">
        <f t="shared" si="1"/>
        <v>89.60000000000001</v>
      </c>
      <c r="L102" s="6" t="s">
        <v>96</v>
      </c>
    </row>
    <row r="103" spans="3:12" ht="27" thickBot="1">
      <c r="C103" s="7">
        <v>43682</v>
      </c>
      <c r="D103" s="8">
        <v>677</v>
      </c>
      <c r="E103" s="8" t="s">
        <v>112</v>
      </c>
      <c r="F103" s="8" t="s">
        <v>103</v>
      </c>
      <c r="G103" s="8">
        <v>3</v>
      </c>
      <c r="H103" s="8">
        <v>3</v>
      </c>
      <c r="I103" s="29">
        <v>16</v>
      </c>
      <c r="J103" s="29">
        <v>48</v>
      </c>
      <c r="K103" s="28">
        <f t="shared" si="1"/>
        <v>48</v>
      </c>
      <c r="L103" s="9" t="s">
        <v>96</v>
      </c>
    </row>
    <row r="104" spans="9:12" ht="39" thickBot="1">
      <c r="I104" s="32" t="s">
        <v>325</v>
      </c>
      <c r="J104" s="33">
        <f>SUM(J91:J103)</f>
        <v>963.55</v>
      </c>
      <c r="K104" s="33">
        <f>SUM(K91:K103)</f>
        <v>963.55</v>
      </c>
      <c r="L104" s="34" t="s">
        <v>326</v>
      </c>
    </row>
    <row r="105" spans="1:12" ht="27" thickBot="1">
      <c r="A105" s="12" t="s">
        <v>19</v>
      </c>
      <c r="B105" s="12" t="s">
        <v>18</v>
      </c>
      <c r="C105" s="2" t="s">
        <v>0</v>
      </c>
      <c r="D105" s="3" t="s">
        <v>1</v>
      </c>
      <c r="E105" s="3" t="s">
        <v>2</v>
      </c>
      <c r="F105" s="3" t="s">
        <v>3</v>
      </c>
      <c r="G105" s="3" t="s">
        <v>4</v>
      </c>
      <c r="H105" s="3" t="s">
        <v>4</v>
      </c>
      <c r="I105" s="26" t="s">
        <v>5</v>
      </c>
      <c r="J105" s="26" t="s">
        <v>6</v>
      </c>
      <c r="K105" s="26" t="s">
        <v>7</v>
      </c>
      <c r="L105" s="4" t="s">
        <v>8</v>
      </c>
    </row>
    <row r="106" spans="1:12" ht="231.75" thickBot="1" thickTop="1">
      <c r="A106" s="13" t="s">
        <v>94</v>
      </c>
      <c r="B106" s="13" t="s">
        <v>116</v>
      </c>
      <c r="C106" s="5">
        <v>27214</v>
      </c>
      <c r="D106" s="1">
        <v>489</v>
      </c>
      <c r="E106" s="1" t="s">
        <v>114</v>
      </c>
      <c r="F106" s="1" t="s">
        <v>99</v>
      </c>
      <c r="G106" s="1">
        <v>2</v>
      </c>
      <c r="H106" s="1">
        <v>2</v>
      </c>
      <c r="I106" s="27">
        <v>942</v>
      </c>
      <c r="J106" s="27">
        <v>1884</v>
      </c>
      <c r="K106" s="28">
        <f t="shared" si="1"/>
        <v>1884</v>
      </c>
      <c r="L106" s="6" t="s">
        <v>96</v>
      </c>
    </row>
    <row r="107" spans="3:12" ht="52.5" thickBot="1">
      <c r="C107" s="7">
        <v>31697</v>
      </c>
      <c r="D107" s="8">
        <v>620</v>
      </c>
      <c r="E107" s="8" t="s">
        <v>115</v>
      </c>
      <c r="F107" s="8" t="s">
        <v>99</v>
      </c>
      <c r="G107" s="8">
        <v>5</v>
      </c>
      <c r="H107" s="8">
        <v>5</v>
      </c>
      <c r="I107" s="29">
        <v>243.42</v>
      </c>
      <c r="J107" s="29">
        <v>1217.1</v>
      </c>
      <c r="K107" s="28">
        <f t="shared" si="1"/>
        <v>1217.1</v>
      </c>
      <c r="L107" s="9" t="s">
        <v>96</v>
      </c>
    </row>
    <row r="108" spans="9:12" ht="39" thickBot="1">
      <c r="I108" s="32" t="s">
        <v>325</v>
      </c>
      <c r="J108" s="33">
        <f>SUM(J106:J107)</f>
        <v>3101.1</v>
      </c>
      <c r="K108" s="33">
        <f>SUM(K106:K107)</f>
        <v>3101.1</v>
      </c>
      <c r="L108" s="34" t="s">
        <v>326</v>
      </c>
    </row>
    <row r="109" spans="1:12" ht="27" thickBot="1">
      <c r="A109" s="12" t="s">
        <v>19</v>
      </c>
      <c r="B109" s="12" t="s">
        <v>18</v>
      </c>
      <c r="C109" s="2" t="s">
        <v>0</v>
      </c>
      <c r="D109" s="3" t="s">
        <v>1</v>
      </c>
      <c r="E109" s="3" t="s">
        <v>2</v>
      </c>
      <c r="F109" s="3" t="s">
        <v>3</v>
      </c>
      <c r="G109" s="3" t="s">
        <v>4</v>
      </c>
      <c r="H109" s="3" t="s">
        <v>4</v>
      </c>
      <c r="I109" s="26" t="s">
        <v>5</v>
      </c>
      <c r="J109" s="26" t="s">
        <v>6</v>
      </c>
      <c r="K109" s="26" t="s">
        <v>7</v>
      </c>
      <c r="L109" s="4" t="s">
        <v>8</v>
      </c>
    </row>
    <row r="110" spans="1:12" ht="16.5" thickBot="1" thickTop="1">
      <c r="A110" s="13" t="s">
        <v>94</v>
      </c>
      <c r="B110" s="13" t="s">
        <v>126</v>
      </c>
      <c r="C110" s="5">
        <v>17338</v>
      </c>
      <c r="D110" s="1">
        <v>34</v>
      </c>
      <c r="E110" s="1" t="s">
        <v>117</v>
      </c>
      <c r="F110" s="1" t="s">
        <v>99</v>
      </c>
      <c r="G110" s="1">
        <v>1</v>
      </c>
      <c r="H110" s="1">
        <v>1</v>
      </c>
      <c r="I110" s="27">
        <v>7</v>
      </c>
      <c r="J110" s="27">
        <v>7</v>
      </c>
      <c r="K110" s="28">
        <f t="shared" si="1"/>
        <v>7</v>
      </c>
      <c r="L110" s="6" t="s">
        <v>96</v>
      </c>
    </row>
    <row r="111" spans="3:12" ht="27" thickBot="1">
      <c r="C111" s="5">
        <v>11866</v>
      </c>
      <c r="D111" s="1">
        <v>103</v>
      </c>
      <c r="E111" s="1" t="s">
        <v>118</v>
      </c>
      <c r="F111" s="1" t="s">
        <v>99</v>
      </c>
      <c r="G111" s="1">
        <v>5</v>
      </c>
      <c r="H111" s="1">
        <v>5</v>
      </c>
      <c r="I111" s="27">
        <v>1.7</v>
      </c>
      <c r="J111" s="27">
        <v>8.5</v>
      </c>
      <c r="K111" s="28">
        <f t="shared" si="1"/>
        <v>8.5</v>
      </c>
      <c r="L111" s="6" t="s">
        <v>96</v>
      </c>
    </row>
    <row r="112" spans="3:12" ht="27" thickBot="1">
      <c r="C112" s="5">
        <v>29638</v>
      </c>
      <c r="D112" s="1">
        <v>115</v>
      </c>
      <c r="E112" s="1" t="s">
        <v>119</v>
      </c>
      <c r="F112" s="1" t="s">
        <v>99</v>
      </c>
      <c r="G112" s="1">
        <v>5</v>
      </c>
      <c r="H112" s="1">
        <v>5</v>
      </c>
      <c r="I112" s="27">
        <v>2.64</v>
      </c>
      <c r="J112" s="27">
        <v>13.2</v>
      </c>
      <c r="K112" s="28">
        <f t="shared" si="1"/>
        <v>13.200000000000001</v>
      </c>
      <c r="L112" s="6" t="s">
        <v>96</v>
      </c>
    </row>
    <row r="113" spans="3:12" ht="27" thickBot="1">
      <c r="C113" s="5">
        <v>26474</v>
      </c>
      <c r="D113" s="1">
        <v>116</v>
      </c>
      <c r="E113" s="1" t="s">
        <v>120</v>
      </c>
      <c r="F113" s="1" t="s">
        <v>99</v>
      </c>
      <c r="G113" s="1">
        <v>5</v>
      </c>
      <c r="H113" s="1">
        <v>5</v>
      </c>
      <c r="I113" s="27">
        <v>3.93</v>
      </c>
      <c r="J113" s="27">
        <v>19.65</v>
      </c>
      <c r="K113" s="28">
        <f t="shared" si="1"/>
        <v>19.650000000000002</v>
      </c>
      <c r="L113" s="6" t="s">
        <v>96</v>
      </c>
    </row>
    <row r="114" spans="3:12" ht="27" thickBot="1">
      <c r="C114" s="5">
        <v>44333</v>
      </c>
      <c r="D114" s="1">
        <v>249</v>
      </c>
      <c r="E114" s="1" t="s">
        <v>121</v>
      </c>
      <c r="F114" s="1" t="s">
        <v>99</v>
      </c>
      <c r="G114" s="1">
        <v>10</v>
      </c>
      <c r="H114" s="1">
        <v>10</v>
      </c>
      <c r="I114" s="27">
        <v>6.38</v>
      </c>
      <c r="J114" s="27">
        <v>63.8</v>
      </c>
      <c r="K114" s="28">
        <f t="shared" si="1"/>
        <v>63.8</v>
      </c>
      <c r="L114" s="6" t="s">
        <v>96</v>
      </c>
    </row>
    <row r="115" spans="3:12" ht="27" thickBot="1">
      <c r="C115" s="5">
        <v>26143</v>
      </c>
      <c r="D115" s="1">
        <v>251</v>
      </c>
      <c r="E115" s="1" t="s">
        <v>122</v>
      </c>
      <c r="F115" s="1" t="s">
        <v>99</v>
      </c>
      <c r="G115" s="1">
        <v>10</v>
      </c>
      <c r="H115" s="1">
        <v>10</v>
      </c>
      <c r="I115" s="27">
        <v>5.81</v>
      </c>
      <c r="J115" s="27">
        <v>58.1</v>
      </c>
      <c r="K115" s="28">
        <f t="shared" si="1"/>
        <v>58.099999999999994</v>
      </c>
      <c r="L115" s="6" t="s">
        <v>96</v>
      </c>
    </row>
    <row r="116" spans="3:12" ht="27" thickBot="1">
      <c r="C116" s="5">
        <v>48368</v>
      </c>
      <c r="D116" s="1">
        <v>312</v>
      </c>
      <c r="E116" s="1" t="s">
        <v>123</v>
      </c>
      <c r="F116" s="1" t="s">
        <v>99</v>
      </c>
      <c r="G116" s="1">
        <v>20</v>
      </c>
      <c r="H116" s="1">
        <v>20</v>
      </c>
      <c r="I116" s="27">
        <v>9.64</v>
      </c>
      <c r="J116" s="27">
        <v>192.8</v>
      </c>
      <c r="K116" s="28">
        <f t="shared" si="1"/>
        <v>192.8</v>
      </c>
      <c r="L116" s="6" t="s">
        <v>96</v>
      </c>
    </row>
    <row r="117" spans="3:12" ht="15.75" thickBot="1">
      <c r="C117" s="5">
        <v>1828</v>
      </c>
      <c r="D117" s="1">
        <v>580</v>
      </c>
      <c r="E117" s="1" t="s">
        <v>124</v>
      </c>
      <c r="F117" s="1" t="s">
        <v>99</v>
      </c>
      <c r="G117" s="1">
        <v>5</v>
      </c>
      <c r="H117" s="1">
        <v>5</v>
      </c>
      <c r="I117" s="27">
        <v>3.26</v>
      </c>
      <c r="J117" s="27">
        <v>16.3</v>
      </c>
      <c r="K117" s="28">
        <f t="shared" si="1"/>
        <v>16.299999999999997</v>
      </c>
      <c r="L117" s="6" t="s">
        <v>96</v>
      </c>
    </row>
    <row r="118" spans="3:12" ht="27" thickBot="1">
      <c r="C118" s="7">
        <v>28233</v>
      </c>
      <c r="D118" s="8">
        <v>664</v>
      </c>
      <c r="E118" s="8" t="s">
        <v>125</v>
      </c>
      <c r="F118" s="8" t="s">
        <v>103</v>
      </c>
      <c r="G118" s="8">
        <v>3</v>
      </c>
      <c r="H118" s="8">
        <v>3</v>
      </c>
      <c r="I118" s="29">
        <v>25.59</v>
      </c>
      <c r="J118" s="29">
        <v>76.77</v>
      </c>
      <c r="K118" s="28">
        <f t="shared" si="1"/>
        <v>76.77</v>
      </c>
      <c r="L118" s="9" t="s">
        <v>96</v>
      </c>
    </row>
    <row r="119" spans="9:12" ht="39" thickBot="1">
      <c r="I119" s="32" t="s">
        <v>325</v>
      </c>
      <c r="J119" s="33">
        <f>SUM(J110:J118)</f>
        <v>456.12</v>
      </c>
      <c r="K119" s="33">
        <f>SUM(K110:K118)</f>
        <v>456.12</v>
      </c>
      <c r="L119" s="34" t="s">
        <v>326</v>
      </c>
    </row>
    <row r="120" spans="1:12" ht="27" thickBot="1">
      <c r="A120" s="12" t="s">
        <v>19</v>
      </c>
      <c r="B120" s="12" t="s">
        <v>18</v>
      </c>
      <c r="C120" s="2" t="s">
        <v>0</v>
      </c>
      <c r="D120" s="3" t="s">
        <v>1</v>
      </c>
      <c r="E120" s="3" t="s">
        <v>2</v>
      </c>
      <c r="F120" s="3" t="s">
        <v>3</v>
      </c>
      <c r="G120" s="3" t="s">
        <v>4</v>
      </c>
      <c r="H120" s="3" t="s">
        <v>4</v>
      </c>
      <c r="I120" s="26" t="s">
        <v>5</v>
      </c>
      <c r="J120" s="26" t="s">
        <v>6</v>
      </c>
      <c r="K120" s="26" t="s">
        <v>7</v>
      </c>
      <c r="L120" s="4" t="s">
        <v>8</v>
      </c>
    </row>
    <row r="121" spans="1:12" ht="244.5" thickBot="1" thickTop="1">
      <c r="A121" s="13" t="s">
        <v>94</v>
      </c>
      <c r="B121" s="13" t="s">
        <v>134</v>
      </c>
      <c r="C121" s="5">
        <v>44393</v>
      </c>
      <c r="D121" s="1">
        <v>369</v>
      </c>
      <c r="E121" s="1" t="s">
        <v>127</v>
      </c>
      <c r="F121" s="1" t="s">
        <v>99</v>
      </c>
      <c r="G121" s="1">
        <v>2</v>
      </c>
      <c r="H121" s="1">
        <v>2</v>
      </c>
      <c r="I121" s="27">
        <v>319</v>
      </c>
      <c r="J121" s="27">
        <v>638</v>
      </c>
      <c r="K121" s="28">
        <f t="shared" si="1"/>
        <v>638</v>
      </c>
      <c r="L121" s="6" t="s">
        <v>96</v>
      </c>
    </row>
    <row r="122" spans="3:12" ht="243.75" thickBot="1">
      <c r="C122" s="5">
        <v>44392</v>
      </c>
      <c r="D122" s="1">
        <v>370</v>
      </c>
      <c r="E122" s="1" t="s">
        <v>128</v>
      </c>
      <c r="F122" s="1" t="s">
        <v>99</v>
      </c>
      <c r="G122" s="1">
        <v>2</v>
      </c>
      <c r="H122" s="1">
        <v>2</v>
      </c>
      <c r="I122" s="27">
        <v>319</v>
      </c>
      <c r="J122" s="27">
        <v>638</v>
      </c>
      <c r="K122" s="28">
        <f t="shared" si="1"/>
        <v>638</v>
      </c>
      <c r="L122" s="6" t="s">
        <v>96</v>
      </c>
    </row>
    <row r="123" spans="3:12" ht="243.75" thickBot="1">
      <c r="C123" s="5">
        <v>44391</v>
      </c>
      <c r="D123" s="1">
        <v>371</v>
      </c>
      <c r="E123" s="1" t="s">
        <v>129</v>
      </c>
      <c r="F123" s="1" t="s">
        <v>99</v>
      </c>
      <c r="G123" s="1">
        <v>2</v>
      </c>
      <c r="H123" s="1">
        <v>2</v>
      </c>
      <c r="I123" s="27">
        <v>319</v>
      </c>
      <c r="J123" s="27">
        <v>638</v>
      </c>
      <c r="K123" s="28">
        <f t="shared" si="1"/>
        <v>638</v>
      </c>
      <c r="L123" s="6" t="s">
        <v>96</v>
      </c>
    </row>
    <row r="124" spans="3:12" ht="78" thickBot="1">
      <c r="C124" s="5">
        <v>9688</v>
      </c>
      <c r="D124" s="1">
        <v>388</v>
      </c>
      <c r="E124" s="1" t="s">
        <v>130</v>
      </c>
      <c r="F124" s="1" t="s">
        <v>99</v>
      </c>
      <c r="G124" s="1">
        <v>2</v>
      </c>
      <c r="H124" s="1">
        <v>2</v>
      </c>
      <c r="I124" s="27">
        <v>274</v>
      </c>
      <c r="J124" s="27">
        <v>548</v>
      </c>
      <c r="K124" s="28">
        <f t="shared" si="1"/>
        <v>548</v>
      </c>
      <c r="L124" s="6" t="s">
        <v>96</v>
      </c>
    </row>
    <row r="125" spans="3:12" ht="90.75" thickBot="1">
      <c r="C125" s="5">
        <v>11916</v>
      </c>
      <c r="D125" s="1">
        <v>389</v>
      </c>
      <c r="E125" s="1" t="s">
        <v>131</v>
      </c>
      <c r="F125" s="1" t="s">
        <v>99</v>
      </c>
      <c r="G125" s="1">
        <v>2</v>
      </c>
      <c r="H125" s="1">
        <v>2</v>
      </c>
      <c r="I125" s="27">
        <v>324</v>
      </c>
      <c r="J125" s="27">
        <v>648</v>
      </c>
      <c r="K125" s="28">
        <f t="shared" si="1"/>
        <v>648</v>
      </c>
      <c r="L125" s="6" t="s">
        <v>96</v>
      </c>
    </row>
    <row r="126" spans="3:12" ht="333" thickBot="1">
      <c r="C126" s="5">
        <v>31484</v>
      </c>
      <c r="D126" s="1">
        <v>395</v>
      </c>
      <c r="E126" s="1" t="s">
        <v>132</v>
      </c>
      <c r="F126" s="1" t="s">
        <v>99</v>
      </c>
      <c r="G126" s="1">
        <v>4</v>
      </c>
      <c r="H126" s="1">
        <v>4</v>
      </c>
      <c r="I126" s="27">
        <v>358</v>
      </c>
      <c r="J126" s="27">
        <v>1432</v>
      </c>
      <c r="K126" s="28">
        <f t="shared" si="1"/>
        <v>1432</v>
      </c>
      <c r="L126" s="6" t="s">
        <v>96</v>
      </c>
    </row>
    <row r="127" spans="3:12" ht="333" thickBot="1">
      <c r="C127" s="7">
        <v>31487</v>
      </c>
      <c r="D127" s="8">
        <v>396</v>
      </c>
      <c r="E127" s="8" t="s">
        <v>133</v>
      </c>
      <c r="F127" s="8" t="s">
        <v>99</v>
      </c>
      <c r="G127" s="8">
        <v>4</v>
      </c>
      <c r="H127" s="8">
        <v>4</v>
      </c>
      <c r="I127" s="29">
        <v>357</v>
      </c>
      <c r="J127" s="29">
        <v>1428</v>
      </c>
      <c r="K127" s="28">
        <f t="shared" si="1"/>
        <v>1428</v>
      </c>
      <c r="L127" s="9" t="s">
        <v>96</v>
      </c>
    </row>
    <row r="128" spans="9:12" ht="39" thickBot="1">
      <c r="I128" s="32" t="s">
        <v>325</v>
      </c>
      <c r="J128" s="33">
        <f>SUM(J121:J127)</f>
        <v>5970</v>
      </c>
      <c r="K128" s="33">
        <f>SUM(K121:K127)</f>
        <v>5970</v>
      </c>
      <c r="L128" s="34" t="s">
        <v>326</v>
      </c>
    </row>
    <row r="129" spans="1:12" ht="27" thickBot="1">
      <c r="A129" s="12" t="s">
        <v>19</v>
      </c>
      <c r="B129" s="12" t="s">
        <v>18</v>
      </c>
      <c r="C129" s="2" t="s">
        <v>0</v>
      </c>
      <c r="D129" s="3" t="s">
        <v>1</v>
      </c>
      <c r="E129" s="3" t="s">
        <v>2</v>
      </c>
      <c r="F129" s="3" t="s">
        <v>3</v>
      </c>
      <c r="G129" s="3" t="s">
        <v>4</v>
      </c>
      <c r="H129" s="3" t="s">
        <v>4</v>
      </c>
      <c r="I129" s="26" t="s">
        <v>5</v>
      </c>
      <c r="J129" s="26" t="s">
        <v>6</v>
      </c>
      <c r="K129" s="26" t="s">
        <v>7</v>
      </c>
      <c r="L129" s="4" t="s">
        <v>8</v>
      </c>
    </row>
    <row r="130" spans="1:12" ht="53.25" thickBot="1" thickTop="1">
      <c r="A130" s="13" t="s">
        <v>94</v>
      </c>
      <c r="B130" s="13" t="s">
        <v>138</v>
      </c>
      <c r="C130" s="5">
        <v>48469</v>
      </c>
      <c r="D130" s="1">
        <v>150</v>
      </c>
      <c r="E130" s="1" t="s">
        <v>135</v>
      </c>
      <c r="F130" s="1" t="s">
        <v>99</v>
      </c>
      <c r="G130" s="1">
        <v>10</v>
      </c>
      <c r="H130" s="1">
        <v>10</v>
      </c>
      <c r="I130" s="27">
        <v>26.98</v>
      </c>
      <c r="J130" s="27">
        <v>269.8</v>
      </c>
      <c r="K130" s="28">
        <f t="shared" si="1"/>
        <v>269.8</v>
      </c>
      <c r="L130" s="6" t="s">
        <v>96</v>
      </c>
    </row>
    <row r="131" spans="3:12" ht="192.75" thickBot="1">
      <c r="C131" s="5">
        <v>48451</v>
      </c>
      <c r="D131" s="1">
        <v>326</v>
      </c>
      <c r="E131" s="1" t="s">
        <v>136</v>
      </c>
      <c r="F131" s="1" t="s">
        <v>99</v>
      </c>
      <c r="G131" s="1">
        <v>20</v>
      </c>
      <c r="H131" s="1">
        <v>20</v>
      </c>
      <c r="I131" s="27">
        <v>71</v>
      </c>
      <c r="J131" s="27">
        <v>1420</v>
      </c>
      <c r="K131" s="28">
        <f aca="true" t="shared" si="2" ref="K131:K194">I131*H131</f>
        <v>1420</v>
      </c>
      <c r="L131" s="6" t="s">
        <v>96</v>
      </c>
    </row>
    <row r="132" spans="3:12" ht="141.75" thickBot="1">
      <c r="C132" s="7">
        <v>44172</v>
      </c>
      <c r="D132" s="8">
        <v>327</v>
      </c>
      <c r="E132" s="8" t="s">
        <v>137</v>
      </c>
      <c r="F132" s="8" t="s">
        <v>99</v>
      </c>
      <c r="G132" s="8">
        <v>50</v>
      </c>
      <c r="H132" s="8">
        <v>50</v>
      </c>
      <c r="I132" s="29">
        <v>110</v>
      </c>
      <c r="J132" s="29">
        <v>5500</v>
      </c>
      <c r="K132" s="28">
        <f t="shared" si="2"/>
        <v>5500</v>
      </c>
      <c r="L132" s="9" t="s">
        <v>96</v>
      </c>
    </row>
    <row r="133" spans="9:12" ht="39" thickBot="1">
      <c r="I133" s="32" t="s">
        <v>325</v>
      </c>
      <c r="J133" s="33">
        <f>SUM(J130:J132)</f>
        <v>7189.8</v>
      </c>
      <c r="K133" s="33">
        <f>SUM(K130:K132)</f>
        <v>7189.8</v>
      </c>
      <c r="L133" s="34" t="s">
        <v>326</v>
      </c>
    </row>
    <row r="134" spans="1:12" ht="27" thickBot="1">
      <c r="A134" s="12" t="s">
        <v>19</v>
      </c>
      <c r="B134" s="12" t="s">
        <v>18</v>
      </c>
      <c r="C134" s="2" t="s">
        <v>0</v>
      </c>
      <c r="D134" s="3" t="s">
        <v>1</v>
      </c>
      <c r="E134" s="3" t="s">
        <v>2</v>
      </c>
      <c r="F134" s="3" t="s">
        <v>3</v>
      </c>
      <c r="G134" s="3" t="s">
        <v>4</v>
      </c>
      <c r="H134" s="3" t="s">
        <v>4</v>
      </c>
      <c r="I134" s="26" t="s">
        <v>5</v>
      </c>
      <c r="J134" s="26" t="s">
        <v>6</v>
      </c>
      <c r="K134" s="26" t="s">
        <v>7</v>
      </c>
      <c r="L134" s="4" t="s">
        <v>8</v>
      </c>
    </row>
    <row r="135" spans="1:12" ht="27.75" thickBot="1" thickTop="1">
      <c r="A135" s="13" t="s">
        <v>94</v>
      </c>
      <c r="B135" s="13" t="s">
        <v>81</v>
      </c>
      <c r="C135" s="5">
        <v>19384</v>
      </c>
      <c r="D135" s="1">
        <v>105</v>
      </c>
      <c r="E135" s="1" t="s">
        <v>139</v>
      </c>
      <c r="F135" s="1" t="s">
        <v>99</v>
      </c>
      <c r="G135" s="1">
        <v>15</v>
      </c>
      <c r="H135" s="1">
        <v>15</v>
      </c>
      <c r="I135" s="27">
        <v>2.95</v>
      </c>
      <c r="J135" s="27">
        <v>44.25</v>
      </c>
      <c r="K135" s="28">
        <f t="shared" si="2"/>
        <v>44.25</v>
      </c>
      <c r="L135" s="6" t="s">
        <v>96</v>
      </c>
    </row>
    <row r="136" spans="3:12" ht="27" thickBot="1">
      <c r="C136" s="5">
        <v>17359</v>
      </c>
      <c r="D136" s="1">
        <v>114</v>
      </c>
      <c r="E136" s="1" t="s">
        <v>140</v>
      </c>
      <c r="F136" s="1" t="s">
        <v>99</v>
      </c>
      <c r="G136" s="1">
        <v>5</v>
      </c>
      <c r="H136" s="1">
        <v>5</v>
      </c>
      <c r="I136" s="27">
        <v>9</v>
      </c>
      <c r="J136" s="27">
        <v>45</v>
      </c>
      <c r="K136" s="28">
        <f t="shared" si="2"/>
        <v>45</v>
      </c>
      <c r="L136" s="6" t="s">
        <v>96</v>
      </c>
    </row>
    <row r="137" spans="3:12" ht="90.75" thickBot="1">
      <c r="C137" s="5">
        <v>31501</v>
      </c>
      <c r="D137" s="1">
        <v>144</v>
      </c>
      <c r="E137" s="1" t="s">
        <v>141</v>
      </c>
      <c r="F137" s="1" t="s">
        <v>99</v>
      </c>
      <c r="G137" s="1">
        <v>5</v>
      </c>
      <c r="H137" s="1">
        <v>5</v>
      </c>
      <c r="I137" s="27">
        <v>4.8</v>
      </c>
      <c r="J137" s="27">
        <v>24</v>
      </c>
      <c r="K137" s="28">
        <f t="shared" si="2"/>
        <v>24</v>
      </c>
      <c r="L137" s="6" t="s">
        <v>96</v>
      </c>
    </row>
    <row r="138" spans="3:12" ht="39.75" thickBot="1">
      <c r="C138" s="5">
        <v>44651</v>
      </c>
      <c r="D138" s="1">
        <v>145</v>
      </c>
      <c r="E138" s="1" t="s">
        <v>142</v>
      </c>
      <c r="F138" s="1" t="s">
        <v>13</v>
      </c>
      <c r="G138" s="1">
        <v>60</v>
      </c>
      <c r="H138" s="1">
        <v>60</v>
      </c>
      <c r="I138" s="27">
        <v>3.25</v>
      </c>
      <c r="J138" s="27">
        <v>195</v>
      </c>
      <c r="K138" s="28">
        <f t="shared" si="2"/>
        <v>195</v>
      </c>
      <c r="L138" s="6" t="s">
        <v>96</v>
      </c>
    </row>
    <row r="139" spans="3:12" ht="39.75" thickBot="1">
      <c r="C139" s="5">
        <v>26500</v>
      </c>
      <c r="D139" s="1">
        <v>151</v>
      </c>
      <c r="E139" s="1" t="s">
        <v>143</v>
      </c>
      <c r="F139" s="1" t="s">
        <v>99</v>
      </c>
      <c r="G139" s="1">
        <v>20</v>
      </c>
      <c r="H139" s="1">
        <v>20</v>
      </c>
      <c r="I139" s="27">
        <v>5.1</v>
      </c>
      <c r="J139" s="27">
        <v>102</v>
      </c>
      <c r="K139" s="28">
        <f t="shared" si="2"/>
        <v>102</v>
      </c>
      <c r="L139" s="6" t="s">
        <v>96</v>
      </c>
    </row>
    <row r="140" spans="3:12" ht="27" thickBot="1">
      <c r="C140" s="5">
        <v>42720</v>
      </c>
      <c r="D140" s="1">
        <v>258</v>
      </c>
      <c r="E140" s="1" t="s">
        <v>144</v>
      </c>
      <c r="F140" s="1" t="s">
        <v>99</v>
      </c>
      <c r="G140" s="1">
        <v>20</v>
      </c>
      <c r="H140" s="1">
        <v>20</v>
      </c>
      <c r="I140" s="27">
        <v>5.92</v>
      </c>
      <c r="J140" s="27">
        <v>118.4</v>
      </c>
      <c r="K140" s="28">
        <f t="shared" si="2"/>
        <v>118.4</v>
      </c>
      <c r="L140" s="6" t="s">
        <v>96</v>
      </c>
    </row>
    <row r="141" spans="3:12" ht="15.75" thickBot="1">
      <c r="C141" s="5">
        <v>48503</v>
      </c>
      <c r="D141" s="1">
        <v>259</v>
      </c>
      <c r="E141" s="1" t="s">
        <v>145</v>
      </c>
      <c r="F141" s="1" t="s">
        <v>99</v>
      </c>
      <c r="G141" s="1">
        <v>10</v>
      </c>
      <c r="H141" s="1">
        <v>10</v>
      </c>
      <c r="I141" s="27">
        <v>9</v>
      </c>
      <c r="J141" s="27">
        <v>90</v>
      </c>
      <c r="K141" s="28">
        <f t="shared" si="2"/>
        <v>90</v>
      </c>
      <c r="L141" s="6" t="s">
        <v>96</v>
      </c>
    </row>
    <row r="142" spans="3:12" ht="52.5" thickBot="1">
      <c r="C142" s="5">
        <v>14764</v>
      </c>
      <c r="D142" s="1">
        <v>277</v>
      </c>
      <c r="E142" s="1" t="s">
        <v>146</v>
      </c>
      <c r="F142" s="1" t="s">
        <v>99</v>
      </c>
      <c r="G142" s="1">
        <v>35</v>
      </c>
      <c r="H142" s="1">
        <v>35</v>
      </c>
      <c r="I142" s="27">
        <v>1.3</v>
      </c>
      <c r="J142" s="27">
        <v>45.5</v>
      </c>
      <c r="K142" s="28">
        <f t="shared" si="2"/>
        <v>45.5</v>
      </c>
      <c r="L142" s="6" t="s">
        <v>96</v>
      </c>
    </row>
    <row r="143" spans="3:12" ht="78" thickBot="1">
      <c r="C143" s="5">
        <v>27353</v>
      </c>
      <c r="D143" s="1">
        <v>278</v>
      </c>
      <c r="E143" s="1" t="s">
        <v>147</v>
      </c>
      <c r="F143" s="1" t="s">
        <v>103</v>
      </c>
      <c r="G143" s="1">
        <v>15</v>
      </c>
      <c r="H143" s="1">
        <v>15</v>
      </c>
      <c r="I143" s="27">
        <v>16</v>
      </c>
      <c r="J143" s="27">
        <v>240</v>
      </c>
      <c r="K143" s="28">
        <f t="shared" si="2"/>
        <v>240</v>
      </c>
      <c r="L143" s="6" t="s">
        <v>96</v>
      </c>
    </row>
    <row r="144" spans="3:12" ht="27" thickBot="1">
      <c r="C144" s="5">
        <v>18889</v>
      </c>
      <c r="D144" s="1">
        <v>298</v>
      </c>
      <c r="E144" s="1" t="s">
        <v>148</v>
      </c>
      <c r="F144" s="1" t="s">
        <v>99</v>
      </c>
      <c r="G144" s="1">
        <v>10</v>
      </c>
      <c r="H144" s="1">
        <v>10</v>
      </c>
      <c r="I144" s="27">
        <v>7.65</v>
      </c>
      <c r="J144" s="27">
        <v>76.5</v>
      </c>
      <c r="K144" s="28">
        <f t="shared" si="2"/>
        <v>76.5</v>
      </c>
      <c r="L144" s="6" t="s">
        <v>96</v>
      </c>
    </row>
    <row r="145" spans="3:12" ht="78" thickBot="1">
      <c r="C145" s="5">
        <v>31467</v>
      </c>
      <c r="D145" s="1">
        <v>305</v>
      </c>
      <c r="E145" s="1" t="s">
        <v>149</v>
      </c>
      <c r="F145" s="1" t="s">
        <v>99</v>
      </c>
      <c r="G145" s="1">
        <v>20</v>
      </c>
      <c r="H145" s="1">
        <v>20</v>
      </c>
      <c r="I145" s="27">
        <v>9.7</v>
      </c>
      <c r="J145" s="27">
        <v>194</v>
      </c>
      <c r="K145" s="28">
        <f t="shared" si="2"/>
        <v>194</v>
      </c>
      <c r="L145" s="6" t="s">
        <v>96</v>
      </c>
    </row>
    <row r="146" spans="3:12" ht="78" thickBot="1">
      <c r="C146" s="5">
        <v>31466</v>
      </c>
      <c r="D146" s="1">
        <v>306</v>
      </c>
      <c r="E146" s="1" t="s">
        <v>150</v>
      </c>
      <c r="F146" s="1" t="s">
        <v>99</v>
      </c>
      <c r="G146" s="1">
        <v>20</v>
      </c>
      <c r="H146" s="1">
        <v>20</v>
      </c>
      <c r="I146" s="27">
        <v>6.78</v>
      </c>
      <c r="J146" s="27">
        <v>135.6</v>
      </c>
      <c r="K146" s="28">
        <f t="shared" si="2"/>
        <v>135.6</v>
      </c>
      <c r="L146" s="6" t="s">
        <v>96</v>
      </c>
    </row>
    <row r="147" spans="3:12" ht="103.5" thickBot="1">
      <c r="C147" s="5">
        <v>47219</v>
      </c>
      <c r="D147" s="1">
        <v>360</v>
      </c>
      <c r="E147" s="1" t="s">
        <v>151</v>
      </c>
      <c r="F147" s="1" t="s">
        <v>152</v>
      </c>
      <c r="G147" s="1">
        <v>10</v>
      </c>
      <c r="H147" s="1">
        <v>10</v>
      </c>
      <c r="I147" s="27">
        <v>6.5</v>
      </c>
      <c r="J147" s="27">
        <v>65</v>
      </c>
      <c r="K147" s="28">
        <f t="shared" si="2"/>
        <v>65</v>
      </c>
      <c r="L147" s="6" t="s">
        <v>96</v>
      </c>
    </row>
    <row r="148" spans="3:12" ht="39.75" thickBot="1">
      <c r="C148" s="5">
        <v>4026</v>
      </c>
      <c r="D148" s="1">
        <v>366</v>
      </c>
      <c r="E148" s="1" t="s">
        <v>153</v>
      </c>
      <c r="F148" s="1" t="s">
        <v>13</v>
      </c>
      <c r="G148" s="1">
        <v>20</v>
      </c>
      <c r="H148" s="1">
        <v>20</v>
      </c>
      <c r="I148" s="27">
        <v>88.28</v>
      </c>
      <c r="J148" s="27">
        <v>1765.6</v>
      </c>
      <c r="K148" s="28">
        <f t="shared" si="2"/>
        <v>1765.6</v>
      </c>
      <c r="L148" s="6" t="s">
        <v>96</v>
      </c>
    </row>
    <row r="149" spans="3:12" ht="27" thickBot="1">
      <c r="C149" s="5">
        <v>8002</v>
      </c>
      <c r="D149" s="1">
        <v>419</v>
      </c>
      <c r="E149" s="1" t="s">
        <v>154</v>
      </c>
      <c r="F149" s="1" t="s">
        <v>13</v>
      </c>
      <c r="G149" s="1">
        <v>2</v>
      </c>
      <c r="H149" s="1">
        <v>2</v>
      </c>
      <c r="I149" s="27">
        <v>8.1</v>
      </c>
      <c r="J149" s="27">
        <v>16.2</v>
      </c>
      <c r="K149" s="28">
        <f t="shared" si="2"/>
        <v>16.2</v>
      </c>
      <c r="L149" s="6" t="s">
        <v>96</v>
      </c>
    </row>
    <row r="150" spans="3:12" ht="27" thickBot="1">
      <c r="C150" s="5">
        <v>42732</v>
      </c>
      <c r="D150" s="1">
        <v>474</v>
      </c>
      <c r="E150" s="1" t="s">
        <v>155</v>
      </c>
      <c r="F150" s="1" t="s">
        <v>103</v>
      </c>
      <c r="G150" s="1">
        <v>20</v>
      </c>
      <c r="H150" s="1">
        <v>20</v>
      </c>
      <c r="I150" s="27">
        <v>15</v>
      </c>
      <c r="J150" s="27">
        <v>300</v>
      </c>
      <c r="K150" s="28">
        <f t="shared" si="2"/>
        <v>300</v>
      </c>
      <c r="L150" s="6" t="s">
        <v>96</v>
      </c>
    </row>
    <row r="151" spans="3:12" ht="65.25" thickBot="1">
      <c r="C151" s="5">
        <v>9608</v>
      </c>
      <c r="D151" s="1">
        <v>519</v>
      </c>
      <c r="E151" s="1" t="s">
        <v>156</v>
      </c>
      <c r="F151" s="1" t="s">
        <v>99</v>
      </c>
      <c r="G151" s="1">
        <v>400</v>
      </c>
      <c r="H151" s="1">
        <v>400</v>
      </c>
      <c r="I151" s="27">
        <v>2.5</v>
      </c>
      <c r="J151" s="27">
        <v>1000</v>
      </c>
      <c r="K151" s="28">
        <f t="shared" si="2"/>
        <v>1000</v>
      </c>
      <c r="L151" s="6" t="s">
        <v>96</v>
      </c>
    </row>
    <row r="152" spans="3:12" ht="27" thickBot="1">
      <c r="C152" s="5">
        <v>31700</v>
      </c>
      <c r="D152" s="1">
        <v>523</v>
      </c>
      <c r="E152" s="1" t="s">
        <v>157</v>
      </c>
      <c r="F152" s="1" t="s">
        <v>103</v>
      </c>
      <c r="G152" s="1">
        <v>10</v>
      </c>
      <c r="H152" s="1">
        <v>10</v>
      </c>
      <c r="I152" s="27">
        <v>12.85</v>
      </c>
      <c r="J152" s="27">
        <v>128.5</v>
      </c>
      <c r="K152" s="28">
        <f t="shared" si="2"/>
        <v>128.5</v>
      </c>
      <c r="L152" s="6" t="s">
        <v>96</v>
      </c>
    </row>
    <row r="153" spans="3:12" ht="15.75" thickBot="1">
      <c r="C153" s="5">
        <v>44649</v>
      </c>
      <c r="D153" s="1">
        <v>533</v>
      </c>
      <c r="E153" s="1" t="s">
        <v>158</v>
      </c>
      <c r="F153" s="1" t="s">
        <v>103</v>
      </c>
      <c r="G153" s="1">
        <v>2</v>
      </c>
      <c r="H153" s="1">
        <v>2</v>
      </c>
      <c r="I153" s="27">
        <v>15</v>
      </c>
      <c r="J153" s="27">
        <v>30</v>
      </c>
      <c r="K153" s="28">
        <f t="shared" si="2"/>
        <v>30</v>
      </c>
      <c r="L153" s="6" t="s">
        <v>96</v>
      </c>
    </row>
    <row r="154" spans="3:12" ht="27" thickBot="1">
      <c r="C154" s="5">
        <v>25959</v>
      </c>
      <c r="D154" s="1">
        <v>589</v>
      </c>
      <c r="E154" s="1" t="s">
        <v>159</v>
      </c>
      <c r="F154" s="1" t="s">
        <v>99</v>
      </c>
      <c r="G154" s="1">
        <v>55</v>
      </c>
      <c r="H154" s="1">
        <v>55</v>
      </c>
      <c r="I154" s="27">
        <v>3.97</v>
      </c>
      <c r="J154" s="27">
        <v>218.35</v>
      </c>
      <c r="K154" s="28">
        <f t="shared" si="2"/>
        <v>218.35000000000002</v>
      </c>
      <c r="L154" s="6" t="s">
        <v>96</v>
      </c>
    </row>
    <row r="155" spans="3:12" ht="15.75" thickBot="1">
      <c r="C155" s="5">
        <v>44471</v>
      </c>
      <c r="D155" s="1">
        <v>590</v>
      </c>
      <c r="E155" s="1" t="s">
        <v>160</v>
      </c>
      <c r="F155" s="1" t="s">
        <v>99</v>
      </c>
      <c r="G155" s="1">
        <v>10</v>
      </c>
      <c r="H155" s="1">
        <v>10</v>
      </c>
      <c r="I155" s="27">
        <v>14.84</v>
      </c>
      <c r="J155" s="27">
        <v>148.4</v>
      </c>
      <c r="K155" s="28">
        <f t="shared" si="2"/>
        <v>148.4</v>
      </c>
      <c r="L155" s="6" t="s">
        <v>96</v>
      </c>
    </row>
    <row r="156" spans="3:12" ht="15.75" thickBot="1">
      <c r="C156" s="5">
        <v>25925</v>
      </c>
      <c r="D156" s="1">
        <v>595</v>
      </c>
      <c r="E156" s="1" t="s">
        <v>161</v>
      </c>
      <c r="F156" s="1" t="s">
        <v>15</v>
      </c>
      <c r="G156" s="1">
        <v>2</v>
      </c>
      <c r="H156" s="1">
        <v>2</v>
      </c>
      <c r="I156" s="27">
        <v>111</v>
      </c>
      <c r="J156" s="27">
        <v>222</v>
      </c>
      <c r="K156" s="28">
        <f t="shared" si="2"/>
        <v>222</v>
      </c>
      <c r="L156" s="6" t="s">
        <v>96</v>
      </c>
    </row>
    <row r="157" spans="3:12" ht="27" thickBot="1">
      <c r="C157" s="5">
        <v>31459</v>
      </c>
      <c r="D157" s="1">
        <v>675</v>
      </c>
      <c r="E157" s="1" t="s">
        <v>162</v>
      </c>
      <c r="F157" s="1" t="s">
        <v>103</v>
      </c>
      <c r="G157" s="1">
        <v>1</v>
      </c>
      <c r="H157" s="1">
        <v>1</v>
      </c>
      <c r="I157" s="27">
        <v>24</v>
      </c>
      <c r="J157" s="27">
        <v>24</v>
      </c>
      <c r="K157" s="28">
        <f t="shared" si="2"/>
        <v>24</v>
      </c>
      <c r="L157" s="6" t="s">
        <v>96</v>
      </c>
    </row>
    <row r="158" spans="3:12" ht="52.5" thickBot="1">
      <c r="C158" s="7">
        <v>26751</v>
      </c>
      <c r="D158" s="8">
        <v>682</v>
      </c>
      <c r="E158" s="8" t="s">
        <v>163</v>
      </c>
      <c r="F158" s="8" t="s">
        <v>15</v>
      </c>
      <c r="G158" s="8">
        <v>6</v>
      </c>
      <c r="H158" s="8">
        <v>6</v>
      </c>
      <c r="I158" s="29">
        <v>18.28</v>
      </c>
      <c r="J158" s="29">
        <v>109.68</v>
      </c>
      <c r="K158" s="28">
        <f t="shared" si="2"/>
        <v>109.68</v>
      </c>
      <c r="L158" s="9" t="s">
        <v>96</v>
      </c>
    </row>
    <row r="159" spans="9:12" ht="39" thickBot="1">
      <c r="I159" s="32" t="s">
        <v>325</v>
      </c>
      <c r="J159" s="33">
        <f>SUM(J135:J158)</f>
        <v>5337.98</v>
      </c>
      <c r="K159" s="33">
        <f>SUM(K135:K158)</f>
        <v>5337.98</v>
      </c>
      <c r="L159" s="34" t="s">
        <v>326</v>
      </c>
    </row>
    <row r="160" spans="1:12" ht="27" thickBot="1">
      <c r="A160" s="12" t="s">
        <v>19</v>
      </c>
      <c r="B160" s="12" t="s">
        <v>18</v>
      </c>
      <c r="C160" s="2" t="s">
        <v>0</v>
      </c>
      <c r="D160" s="3" t="s">
        <v>1</v>
      </c>
      <c r="E160" s="3" t="s">
        <v>2</v>
      </c>
      <c r="F160" s="3" t="s">
        <v>3</v>
      </c>
      <c r="G160" s="3" t="s">
        <v>4</v>
      </c>
      <c r="H160" s="3" t="s">
        <v>4</v>
      </c>
      <c r="I160" s="26" t="s">
        <v>5</v>
      </c>
      <c r="J160" s="26" t="s">
        <v>6</v>
      </c>
      <c r="K160" s="26" t="s">
        <v>7</v>
      </c>
      <c r="L160" s="4" t="s">
        <v>8</v>
      </c>
    </row>
    <row r="161" spans="1:12" ht="53.25" thickBot="1" thickTop="1">
      <c r="A161" s="13" t="s">
        <v>94</v>
      </c>
      <c r="B161" s="13" t="s">
        <v>166</v>
      </c>
      <c r="C161" s="5">
        <v>31727</v>
      </c>
      <c r="D161" s="1">
        <v>2</v>
      </c>
      <c r="E161" s="1" t="s">
        <v>164</v>
      </c>
      <c r="F161" s="1" t="s">
        <v>99</v>
      </c>
      <c r="G161" s="1">
        <v>3</v>
      </c>
      <c r="H161" s="1">
        <v>3</v>
      </c>
      <c r="I161" s="27">
        <v>95</v>
      </c>
      <c r="J161" s="27">
        <v>285</v>
      </c>
      <c r="K161" s="28">
        <f t="shared" si="2"/>
        <v>285</v>
      </c>
      <c r="L161" s="6" t="s">
        <v>96</v>
      </c>
    </row>
    <row r="162" spans="3:12" ht="52.5" thickBot="1">
      <c r="C162" s="7">
        <v>31728</v>
      </c>
      <c r="D162" s="8">
        <v>3</v>
      </c>
      <c r="E162" s="8" t="s">
        <v>165</v>
      </c>
      <c r="F162" s="8" t="s">
        <v>99</v>
      </c>
      <c r="G162" s="8">
        <v>3</v>
      </c>
      <c r="H162" s="8">
        <v>3</v>
      </c>
      <c r="I162" s="29">
        <v>95</v>
      </c>
      <c r="J162" s="29">
        <v>285</v>
      </c>
      <c r="K162" s="28">
        <f t="shared" si="2"/>
        <v>285</v>
      </c>
      <c r="L162" s="9" t="s">
        <v>96</v>
      </c>
    </row>
    <row r="163" spans="9:12" ht="39" thickBot="1">
      <c r="I163" s="32" t="s">
        <v>325</v>
      </c>
      <c r="J163" s="33">
        <f>SUM(J161:J162)</f>
        <v>570</v>
      </c>
      <c r="K163" s="33">
        <f>SUM(K161:K162)</f>
        <v>570</v>
      </c>
      <c r="L163" s="34" t="s">
        <v>326</v>
      </c>
    </row>
    <row r="164" spans="1:12" ht="27" thickBot="1">
      <c r="A164" s="12" t="s">
        <v>19</v>
      </c>
      <c r="B164" s="12" t="s">
        <v>18</v>
      </c>
      <c r="C164" s="2" t="s">
        <v>0</v>
      </c>
      <c r="D164" s="3" t="s">
        <v>1</v>
      </c>
      <c r="E164" s="3" t="s">
        <v>2</v>
      </c>
      <c r="F164" s="3" t="s">
        <v>3</v>
      </c>
      <c r="G164" s="3" t="s">
        <v>4</v>
      </c>
      <c r="H164" s="3" t="s">
        <v>4</v>
      </c>
      <c r="I164" s="26" t="s">
        <v>5</v>
      </c>
      <c r="J164" s="26" t="s">
        <v>6</v>
      </c>
      <c r="K164" s="26" t="s">
        <v>7</v>
      </c>
      <c r="L164" s="4" t="s">
        <v>8</v>
      </c>
    </row>
    <row r="165" spans="1:12" ht="27.75" thickBot="1" thickTop="1">
      <c r="A165" s="13" t="s">
        <v>94</v>
      </c>
      <c r="B165" s="13" t="s">
        <v>176</v>
      </c>
      <c r="C165" s="5">
        <v>19276</v>
      </c>
      <c r="D165" s="1">
        <v>36</v>
      </c>
      <c r="E165" s="1" t="s">
        <v>167</v>
      </c>
      <c r="F165" s="1" t="s">
        <v>99</v>
      </c>
      <c r="G165" s="1">
        <v>10</v>
      </c>
      <c r="H165" s="1">
        <v>10</v>
      </c>
      <c r="I165" s="27">
        <v>7.45</v>
      </c>
      <c r="J165" s="27">
        <v>74.5</v>
      </c>
      <c r="K165" s="28">
        <f t="shared" si="2"/>
        <v>74.5</v>
      </c>
      <c r="L165" s="6" t="s">
        <v>96</v>
      </c>
    </row>
    <row r="166" spans="3:12" ht="27" thickBot="1">
      <c r="C166" s="5">
        <v>11938</v>
      </c>
      <c r="D166" s="1">
        <v>64</v>
      </c>
      <c r="E166" s="1" t="s">
        <v>168</v>
      </c>
      <c r="F166" s="1" t="s">
        <v>99</v>
      </c>
      <c r="G166" s="1">
        <v>5</v>
      </c>
      <c r="H166" s="1">
        <v>5</v>
      </c>
      <c r="I166" s="27">
        <v>7.82</v>
      </c>
      <c r="J166" s="27">
        <v>39.1</v>
      </c>
      <c r="K166" s="28">
        <f t="shared" si="2"/>
        <v>39.1</v>
      </c>
      <c r="L166" s="6" t="s">
        <v>96</v>
      </c>
    </row>
    <row r="167" spans="3:12" ht="27" thickBot="1">
      <c r="C167" s="5">
        <v>9853</v>
      </c>
      <c r="D167" s="1">
        <v>66</v>
      </c>
      <c r="E167" s="1" t="s">
        <v>169</v>
      </c>
      <c r="F167" s="1" t="s">
        <v>99</v>
      </c>
      <c r="G167" s="1">
        <v>5</v>
      </c>
      <c r="H167" s="1">
        <v>5</v>
      </c>
      <c r="I167" s="27">
        <v>17.8</v>
      </c>
      <c r="J167" s="27">
        <v>89</v>
      </c>
      <c r="K167" s="28">
        <f t="shared" si="2"/>
        <v>89</v>
      </c>
      <c r="L167" s="6" t="s">
        <v>96</v>
      </c>
    </row>
    <row r="168" spans="3:12" ht="27" thickBot="1">
      <c r="C168" s="5">
        <v>12268</v>
      </c>
      <c r="D168" s="1">
        <v>67</v>
      </c>
      <c r="E168" s="1" t="s">
        <v>170</v>
      </c>
      <c r="F168" s="1" t="s">
        <v>99</v>
      </c>
      <c r="G168" s="1">
        <v>5</v>
      </c>
      <c r="H168" s="1">
        <v>5</v>
      </c>
      <c r="I168" s="27">
        <v>10</v>
      </c>
      <c r="J168" s="27">
        <v>50</v>
      </c>
      <c r="K168" s="28">
        <f t="shared" si="2"/>
        <v>50</v>
      </c>
      <c r="L168" s="6" t="s">
        <v>96</v>
      </c>
    </row>
    <row r="169" spans="3:12" ht="15.75" thickBot="1">
      <c r="C169" s="5">
        <v>44258</v>
      </c>
      <c r="D169" s="1">
        <v>77</v>
      </c>
      <c r="E169" s="1" t="s">
        <v>171</v>
      </c>
      <c r="F169" s="1" t="s">
        <v>99</v>
      </c>
      <c r="G169" s="1">
        <v>20</v>
      </c>
      <c r="H169" s="1">
        <v>20</v>
      </c>
      <c r="I169" s="27">
        <v>1.18</v>
      </c>
      <c r="J169" s="27">
        <v>23.6</v>
      </c>
      <c r="K169" s="28">
        <f t="shared" si="2"/>
        <v>23.599999999999998</v>
      </c>
      <c r="L169" s="6" t="s">
        <v>96</v>
      </c>
    </row>
    <row r="170" spans="3:12" ht="396.75" thickBot="1">
      <c r="C170" s="5">
        <v>47113</v>
      </c>
      <c r="D170" s="1">
        <v>95</v>
      </c>
      <c r="E170" s="1" t="s">
        <v>172</v>
      </c>
      <c r="F170" s="1" t="s">
        <v>99</v>
      </c>
      <c r="G170" s="1">
        <v>15</v>
      </c>
      <c r="H170" s="1">
        <v>15</v>
      </c>
      <c r="I170" s="27">
        <v>5.7</v>
      </c>
      <c r="J170" s="27">
        <v>85.5</v>
      </c>
      <c r="K170" s="28">
        <f t="shared" si="2"/>
        <v>85.5</v>
      </c>
      <c r="L170" s="6" t="s">
        <v>96</v>
      </c>
    </row>
    <row r="171" spans="3:12" ht="27" thickBot="1">
      <c r="C171" s="5">
        <v>10057</v>
      </c>
      <c r="D171" s="1">
        <v>119</v>
      </c>
      <c r="E171" s="1" t="s">
        <v>173</v>
      </c>
      <c r="F171" s="1" t="s">
        <v>99</v>
      </c>
      <c r="G171" s="1">
        <v>5</v>
      </c>
      <c r="H171" s="1">
        <v>5</v>
      </c>
      <c r="I171" s="27">
        <v>2.5</v>
      </c>
      <c r="J171" s="27">
        <v>12.5</v>
      </c>
      <c r="K171" s="28">
        <f t="shared" si="2"/>
        <v>12.5</v>
      </c>
      <c r="L171" s="6" t="s">
        <v>96</v>
      </c>
    </row>
    <row r="172" spans="3:12" ht="27" thickBot="1">
      <c r="C172" s="5">
        <v>9849</v>
      </c>
      <c r="D172" s="1">
        <v>126</v>
      </c>
      <c r="E172" s="1" t="s">
        <v>174</v>
      </c>
      <c r="F172" s="1" t="s">
        <v>99</v>
      </c>
      <c r="G172" s="1">
        <v>5</v>
      </c>
      <c r="H172" s="1">
        <v>5</v>
      </c>
      <c r="I172" s="27">
        <v>4.6</v>
      </c>
      <c r="J172" s="27">
        <v>23</v>
      </c>
      <c r="K172" s="28">
        <f t="shared" si="2"/>
        <v>23</v>
      </c>
      <c r="L172" s="6" t="s">
        <v>96</v>
      </c>
    </row>
    <row r="173" spans="3:12" ht="15.75" thickBot="1">
      <c r="C173" s="7">
        <v>1839</v>
      </c>
      <c r="D173" s="8">
        <v>577</v>
      </c>
      <c r="E173" s="8" t="s">
        <v>175</v>
      </c>
      <c r="F173" s="8" t="s">
        <v>99</v>
      </c>
      <c r="G173" s="8">
        <v>10</v>
      </c>
      <c r="H173" s="8">
        <v>10</v>
      </c>
      <c r="I173" s="29">
        <v>3.98</v>
      </c>
      <c r="J173" s="29">
        <v>39.8</v>
      </c>
      <c r="K173" s="28">
        <f t="shared" si="2"/>
        <v>39.8</v>
      </c>
      <c r="L173" s="9" t="s">
        <v>96</v>
      </c>
    </row>
    <row r="174" spans="9:12" ht="39" thickBot="1">
      <c r="I174" s="32" t="s">
        <v>325</v>
      </c>
      <c r="J174" s="33">
        <f>SUM(J165:J173)</f>
        <v>437</v>
      </c>
      <c r="K174" s="33">
        <f>SUM(K165:K173)</f>
        <v>437</v>
      </c>
      <c r="L174" s="34" t="s">
        <v>326</v>
      </c>
    </row>
    <row r="175" spans="1:12" ht="27" thickBot="1">
      <c r="A175" s="12" t="s">
        <v>19</v>
      </c>
      <c r="B175" s="12" t="s">
        <v>18</v>
      </c>
      <c r="C175" s="2" t="s">
        <v>0</v>
      </c>
      <c r="D175" s="3" t="s">
        <v>1</v>
      </c>
      <c r="E175" s="3" t="s">
        <v>2</v>
      </c>
      <c r="F175" s="3" t="s">
        <v>3</v>
      </c>
      <c r="G175" s="3" t="s">
        <v>4</v>
      </c>
      <c r="H175" s="3" t="s">
        <v>4</v>
      </c>
      <c r="I175" s="26" t="s">
        <v>5</v>
      </c>
      <c r="J175" s="26" t="s">
        <v>6</v>
      </c>
      <c r="K175" s="26" t="s">
        <v>7</v>
      </c>
      <c r="L175" s="4" t="s">
        <v>8</v>
      </c>
    </row>
    <row r="176" spans="1:12" ht="40.5" thickBot="1" thickTop="1">
      <c r="A176" s="13" t="s">
        <v>94</v>
      </c>
      <c r="B176" s="13" t="s">
        <v>188</v>
      </c>
      <c r="C176" s="5">
        <v>43551</v>
      </c>
      <c r="D176" s="1">
        <v>71</v>
      </c>
      <c r="E176" s="1" t="s">
        <v>177</v>
      </c>
      <c r="F176" s="1" t="s">
        <v>99</v>
      </c>
      <c r="G176" s="1">
        <v>5</v>
      </c>
      <c r="H176" s="1">
        <v>5</v>
      </c>
      <c r="I176" s="27">
        <v>6.41</v>
      </c>
      <c r="J176" s="27">
        <v>32.05</v>
      </c>
      <c r="K176" s="28">
        <f t="shared" si="2"/>
        <v>32.05</v>
      </c>
      <c r="L176" s="6" t="s">
        <v>96</v>
      </c>
    </row>
    <row r="177" spans="3:12" ht="27" thickBot="1">
      <c r="C177" s="5">
        <v>26468</v>
      </c>
      <c r="D177" s="1">
        <v>124</v>
      </c>
      <c r="E177" s="1" t="s">
        <v>178</v>
      </c>
      <c r="F177" s="1" t="s">
        <v>99</v>
      </c>
      <c r="G177" s="1">
        <v>5</v>
      </c>
      <c r="H177" s="1">
        <v>5</v>
      </c>
      <c r="I177" s="27">
        <v>1.81</v>
      </c>
      <c r="J177" s="27">
        <v>9.05</v>
      </c>
      <c r="K177" s="28">
        <f t="shared" si="2"/>
        <v>9.05</v>
      </c>
      <c r="L177" s="6" t="s">
        <v>96</v>
      </c>
    </row>
    <row r="178" spans="3:12" ht="65.25" thickBot="1">
      <c r="C178" s="5">
        <v>9435</v>
      </c>
      <c r="D178" s="1">
        <v>343</v>
      </c>
      <c r="E178" s="1" t="s">
        <v>179</v>
      </c>
      <c r="F178" s="1" t="s">
        <v>13</v>
      </c>
      <c r="G178" s="1">
        <v>95</v>
      </c>
      <c r="H178" s="1">
        <v>95</v>
      </c>
      <c r="I178" s="27">
        <v>2.1</v>
      </c>
      <c r="J178" s="27">
        <v>199.5</v>
      </c>
      <c r="K178" s="28">
        <f t="shared" si="2"/>
        <v>199.5</v>
      </c>
      <c r="L178" s="6" t="s">
        <v>96</v>
      </c>
    </row>
    <row r="179" spans="3:12" ht="27" thickBot="1">
      <c r="C179" s="5">
        <v>7881</v>
      </c>
      <c r="D179" s="1">
        <v>344</v>
      </c>
      <c r="E179" s="1" t="s">
        <v>180</v>
      </c>
      <c r="F179" s="1" t="s">
        <v>13</v>
      </c>
      <c r="G179" s="1">
        <v>50</v>
      </c>
      <c r="H179" s="1">
        <v>50</v>
      </c>
      <c r="I179" s="27">
        <v>2.1</v>
      </c>
      <c r="J179" s="27">
        <v>105</v>
      </c>
      <c r="K179" s="28">
        <f t="shared" si="2"/>
        <v>105</v>
      </c>
      <c r="L179" s="6" t="s">
        <v>96</v>
      </c>
    </row>
    <row r="180" spans="3:12" ht="27" thickBot="1">
      <c r="C180" s="5">
        <v>8073</v>
      </c>
      <c r="D180" s="1">
        <v>346</v>
      </c>
      <c r="E180" s="1" t="s">
        <v>181</v>
      </c>
      <c r="F180" s="1" t="s">
        <v>13</v>
      </c>
      <c r="G180" s="1">
        <v>50</v>
      </c>
      <c r="H180" s="1">
        <v>50</v>
      </c>
      <c r="I180" s="27">
        <v>1.45</v>
      </c>
      <c r="J180" s="27">
        <v>72.5</v>
      </c>
      <c r="K180" s="28">
        <f t="shared" si="2"/>
        <v>72.5</v>
      </c>
      <c r="L180" s="6" t="s">
        <v>96</v>
      </c>
    </row>
    <row r="181" spans="3:12" ht="27" thickBot="1">
      <c r="C181" s="5">
        <v>11909</v>
      </c>
      <c r="D181" s="1">
        <v>348</v>
      </c>
      <c r="E181" s="1" t="s">
        <v>182</v>
      </c>
      <c r="F181" s="1" t="s">
        <v>13</v>
      </c>
      <c r="G181" s="1">
        <v>50</v>
      </c>
      <c r="H181" s="1">
        <v>50</v>
      </c>
      <c r="I181" s="27">
        <v>3</v>
      </c>
      <c r="J181" s="27">
        <v>150</v>
      </c>
      <c r="K181" s="28">
        <f t="shared" si="2"/>
        <v>150</v>
      </c>
      <c r="L181" s="6" t="s">
        <v>96</v>
      </c>
    </row>
    <row r="182" spans="3:12" ht="39.75" thickBot="1">
      <c r="C182" s="5">
        <v>18909</v>
      </c>
      <c r="D182" s="1">
        <v>349</v>
      </c>
      <c r="E182" s="1" t="s">
        <v>183</v>
      </c>
      <c r="F182" s="1" t="s">
        <v>13</v>
      </c>
      <c r="G182" s="1">
        <v>5</v>
      </c>
      <c r="H182" s="1">
        <v>5</v>
      </c>
      <c r="I182" s="27">
        <v>2.8</v>
      </c>
      <c r="J182" s="27">
        <v>14</v>
      </c>
      <c r="K182" s="28">
        <f t="shared" si="2"/>
        <v>14</v>
      </c>
      <c r="L182" s="6" t="s">
        <v>96</v>
      </c>
    </row>
    <row r="183" spans="3:12" ht="116.25" thickBot="1">
      <c r="C183" s="5">
        <v>8071</v>
      </c>
      <c r="D183" s="1">
        <v>350</v>
      </c>
      <c r="E183" s="1" t="s">
        <v>184</v>
      </c>
      <c r="F183" s="1" t="s">
        <v>13</v>
      </c>
      <c r="G183" s="1">
        <v>2</v>
      </c>
      <c r="H183" s="1">
        <v>2</v>
      </c>
      <c r="I183" s="27">
        <v>1.85</v>
      </c>
      <c r="J183" s="27">
        <v>3.7</v>
      </c>
      <c r="K183" s="28">
        <f t="shared" si="2"/>
        <v>3.7</v>
      </c>
      <c r="L183" s="6" t="s">
        <v>96</v>
      </c>
    </row>
    <row r="184" spans="3:12" ht="27" thickBot="1">
      <c r="C184" s="5">
        <v>2635</v>
      </c>
      <c r="D184" s="1">
        <v>504</v>
      </c>
      <c r="E184" s="1" t="s">
        <v>185</v>
      </c>
      <c r="F184" s="1" t="s">
        <v>99</v>
      </c>
      <c r="G184" s="1">
        <v>200</v>
      </c>
      <c r="H184" s="1">
        <v>200</v>
      </c>
      <c r="I184" s="27">
        <v>1.75</v>
      </c>
      <c r="J184" s="27">
        <v>350</v>
      </c>
      <c r="K184" s="28">
        <f t="shared" si="2"/>
        <v>350</v>
      </c>
      <c r="L184" s="6" t="s">
        <v>96</v>
      </c>
    </row>
    <row r="185" spans="3:12" ht="65.25" thickBot="1">
      <c r="C185" s="5">
        <v>44168</v>
      </c>
      <c r="D185" s="1">
        <v>549</v>
      </c>
      <c r="E185" s="1" t="s">
        <v>186</v>
      </c>
      <c r="F185" s="1" t="s">
        <v>103</v>
      </c>
      <c r="G185" s="1">
        <v>2</v>
      </c>
      <c r="H185" s="1">
        <v>2</v>
      </c>
      <c r="I185" s="27">
        <v>29</v>
      </c>
      <c r="J185" s="27">
        <v>58</v>
      </c>
      <c r="K185" s="28">
        <f t="shared" si="2"/>
        <v>58</v>
      </c>
      <c r="L185" s="6" t="s">
        <v>96</v>
      </c>
    </row>
    <row r="186" spans="3:12" ht="90.75" thickBot="1">
      <c r="C186" s="7">
        <v>9693</v>
      </c>
      <c r="D186" s="8">
        <v>618</v>
      </c>
      <c r="E186" s="8" t="s">
        <v>187</v>
      </c>
      <c r="F186" s="8" t="s">
        <v>99</v>
      </c>
      <c r="G186" s="8">
        <v>30</v>
      </c>
      <c r="H186" s="8">
        <v>30</v>
      </c>
      <c r="I186" s="29">
        <v>27.6</v>
      </c>
      <c r="J186" s="29">
        <v>828</v>
      </c>
      <c r="K186" s="28">
        <f t="shared" si="2"/>
        <v>828</v>
      </c>
      <c r="L186" s="9" t="s">
        <v>96</v>
      </c>
    </row>
    <row r="187" spans="9:12" ht="39" thickBot="1">
      <c r="I187" s="32" t="s">
        <v>325</v>
      </c>
      <c r="J187" s="33">
        <f>SUM(J176:J186)</f>
        <v>1821.8000000000002</v>
      </c>
      <c r="K187" s="33">
        <f>SUM(K176:K186)</f>
        <v>1821.8000000000002</v>
      </c>
      <c r="L187" s="34" t="s">
        <v>326</v>
      </c>
    </row>
    <row r="188" spans="1:12" ht="27" thickBot="1">
      <c r="A188" s="12" t="s">
        <v>19</v>
      </c>
      <c r="B188" s="12" t="s">
        <v>18</v>
      </c>
      <c r="C188" s="2" t="s">
        <v>0</v>
      </c>
      <c r="D188" s="3" t="s">
        <v>1</v>
      </c>
      <c r="E188" s="3" t="s">
        <v>2</v>
      </c>
      <c r="F188" s="3" t="s">
        <v>3</v>
      </c>
      <c r="G188" s="3" t="s">
        <v>4</v>
      </c>
      <c r="H188" s="3" t="s">
        <v>4</v>
      </c>
      <c r="I188" s="26" t="s">
        <v>5</v>
      </c>
      <c r="J188" s="26" t="s">
        <v>6</v>
      </c>
      <c r="K188" s="26" t="s">
        <v>7</v>
      </c>
      <c r="L188" s="4" t="s">
        <v>8</v>
      </c>
    </row>
    <row r="189" spans="1:12" ht="129.75" thickBot="1" thickTop="1">
      <c r="A189" s="13" t="s">
        <v>94</v>
      </c>
      <c r="B189" s="13" t="s">
        <v>190</v>
      </c>
      <c r="C189" s="7">
        <v>26836</v>
      </c>
      <c r="D189" s="8">
        <v>405</v>
      </c>
      <c r="E189" s="8" t="s">
        <v>189</v>
      </c>
      <c r="F189" s="8" t="s">
        <v>13</v>
      </c>
      <c r="G189" s="8">
        <v>4</v>
      </c>
      <c r="H189" s="8">
        <v>4</v>
      </c>
      <c r="I189" s="29">
        <v>375</v>
      </c>
      <c r="J189" s="29">
        <v>1500</v>
      </c>
      <c r="K189" s="28">
        <f t="shared" si="2"/>
        <v>1500</v>
      </c>
      <c r="L189" s="9" t="s">
        <v>96</v>
      </c>
    </row>
    <row r="190" spans="9:12" ht="39" thickBot="1">
      <c r="I190" s="32" t="s">
        <v>325</v>
      </c>
      <c r="J190" s="33">
        <f>J189</f>
        <v>1500</v>
      </c>
      <c r="K190" s="33">
        <f>K189</f>
        <v>1500</v>
      </c>
      <c r="L190" s="34" t="s">
        <v>326</v>
      </c>
    </row>
    <row r="191" spans="1:12" ht="27" thickBot="1">
      <c r="A191" s="12" t="s">
        <v>19</v>
      </c>
      <c r="B191" s="12" t="s">
        <v>18</v>
      </c>
      <c r="C191" s="2" t="s">
        <v>0</v>
      </c>
      <c r="D191" s="3" t="s">
        <v>1</v>
      </c>
      <c r="E191" s="3" t="s">
        <v>2</v>
      </c>
      <c r="F191" s="3" t="s">
        <v>3</v>
      </c>
      <c r="G191" s="3" t="s">
        <v>4</v>
      </c>
      <c r="H191" s="3" t="s">
        <v>4</v>
      </c>
      <c r="I191" s="26" t="s">
        <v>5</v>
      </c>
      <c r="J191" s="26" t="s">
        <v>6</v>
      </c>
      <c r="K191" s="26" t="s">
        <v>7</v>
      </c>
      <c r="L191" s="4" t="s">
        <v>8</v>
      </c>
    </row>
    <row r="192" spans="1:12" ht="27.75" thickBot="1" thickTop="1">
      <c r="A192" s="13" t="s">
        <v>94</v>
      </c>
      <c r="B192" s="13" t="s">
        <v>194</v>
      </c>
      <c r="C192" s="5">
        <v>48499</v>
      </c>
      <c r="D192" s="1">
        <v>295</v>
      </c>
      <c r="E192" s="1" t="s">
        <v>191</v>
      </c>
      <c r="F192" s="1" t="s">
        <v>99</v>
      </c>
      <c r="G192" s="1">
        <v>20</v>
      </c>
      <c r="H192" s="1">
        <v>20</v>
      </c>
      <c r="I192" s="27">
        <v>13.7</v>
      </c>
      <c r="J192" s="27">
        <v>274</v>
      </c>
      <c r="K192" s="28">
        <f t="shared" si="2"/>
        <v>274</v>
      </c>
      <c r="L192" s="6" t="s">
        <v>96</v>
      </c>
    </row>
    <row r="193" spans="3:12" ht="27" thickBot="1">
      <c r="C193" s="5">
        <v>48484</v>
      </c>
      <c r="D193" s="1">
        <v>302</v>
      </c>
      <c r="E193" s="1" t="s">
        <v>192</v>
      </c>
      <c r="F193" s="1" t="s">
        <v>99</v>
      </c>
      <c r="G193" s="1">
        <v>3</v>
      </c>
      <c r="H193" s="1">
        <v>3</v>
      </c>
      <c r="I193" s="27">
        <v>109.9</v>
      </c>
      <c r="J193" s="27">
        <v>329.7</v>
      </c>
      <c r="K193" s="28">
        <f t="shared" si="2"/>
        <v>329.70000000000005</v>
      </c>
      <c r="L193" s="6" t="s">
        <v>96</v>
      </c>
    </row>
    <row r="194" spans="3:12" ht="15.75" thickBot="1">
      <c r="C194" s="7">
        <v>21701</v>
      </c>
      <c r="D194" s="8">
        <v>571</v>
      </c>
      <c r="E194" s="8" t="s">
        <v>193</v>
      </c>
      <c r="F194" s="8" t="s">
        <v>99</v>
      </c>
      <c r="G194" s="8">
        <v>2</v>
      </c>
      <c r="H194" s="8">
        <v>2</v>
      </c>
      <c r="I194" s="29">
        <v>79.7</v>
      </c>
      <c r="J194" s="29">
        <v>159.4</v>
      </c>
      <c r="K194" s="28">
        <f t="shared" si="2"/>
        <v>159.4</v>
      </c>
      <c r="L194" s="9" t="s">
        <v>96</v>
      </c>
    </row>
    <row r="195" spans="9:12" ht="39" thickBot="1">
      <c r="I195" s="32" t="s">
        <v>325</v>
      </c>
      <c r="J195" s="33">
        <f>SUM(J192:J194)</f>
        <v>763.1</v>
      </c>
      <c r="K195" s="33">
        <f>SUM(K192:K194)</f>
        <v>763.1</v>
      </c>
      <c r="L195" s="34" t="s">
        <v>326</v>
      </c>
    </row>
    <row r="196" spans="1:12" ht="27" thickBot="1">
      <c r="A196" s="12" t="s">
        <v>19</v>
      </c>
      <c r="B196" s="12" t="s">
        <v>18</v>
      </c>
      <c r="C196" s="2" t="s">
        <v>0</v>
      </c>
      <c r="D196" s="3" t="s">
        <v>1</v>
      </c>
      <c r="E196" s="3" t="s">
        <v>2</v>
      </c>
      <c r="F196" s="3" t="s">
        <v>3</v>
      </c>
      <c r="G196" s="3" t="s">
        <v>4</v>
      </c>
      <c r="H196" s="3" t="s">
        <v>4</v>
      </c>
      <c r="I196" s="26" t="s">
        <v>5</v>
      </c>
      <c r="J196" s="26" t="s">
        <v>6</v>
      </c>
      <c r="K196" s="26" t="s">
        <v>7</v>
      </c>
      <c r="L196" s="4" t="s">
        <v>8</v>
      </c>
    </row>
    <row r="197" spans="1:12" ht="78.75" thickBot="1" thickTop="1">
      <c r="A197" s="13" t="s">
        <v>94</v>
      </c>
      <c r="B197" s="13" t="s">
        <v>196</v>
      </c>
      <c r="C197" s="7">
        <v>31861</v>
      </c>
      <c r="D197" s="8">
        <v>271</v>
      </c>
      <c r="E197" s="8" t="s">
        <v>195</v>
      </c>
      <c r="F197" s="8" t="s">
        <v>99</v>
      </c>
      <c r="G197" s="8">
        <v>45</v>
      </c>
      <c r="H197" s="8">
        <v>45</v>
      </c>
      <c r="I197" s="29">
        <v>4.21</v>
      </c>
      <c r="J197" s="29">
        <v>189.45</v>
      </c>
      <c r="K197" s="28">
        <f aca="true" t="shared" si="3" ref="K197:K258">I197*H197</f>
        <v>189.45</v>
      </c>
      <c r="L197" s="9" t="s">
        <v>96</v>
      </c>
    </row>
    <row r="198" spans="9:12" ht="39" thickBot="1">
      <c r="I198" s="32" t="s">
        <v>325</v>
      </c>
      <c r="J198" s="33">
        <f>J197</f>
        <v>189.45</v>
      </c>
      <c r="K198" s="33">
        <f>K197</f>
        <v>189.45</v>
      </c>
      <c r="L198" s="34" t="s">
        <v>326</v>
      </c>
    </row>
    <row r="199" spans="1:12" ht="27" thickBot="1">
      <c r="A199" s="12" t="s">
        <v>19</v>
      </c>
      <c r="B199" s="12" t="s">
        <v>18</v>
      </c>
      <c r="C199" s="2" t="s">
        <v>0</v>
      </c>
      <c r="D199" s="3" t="s">
        <v>1</v>
      </c>
      <c r="E199" s="3" t="s">
        <v>2</v>
      </c>
      <c r="F199" s="3" t="s">
        <v>3</v>
      </c>
      <c r="G199" s="3" t="s">
        <v>4</v>
      </c>
      <c r="H199" s="3" t="s">
        <v>4</v>
      </c>
      <c r="I199" s="26" t="s">
        <v>5</v>
      </c>
      <c r="J199" s="26" t="s">
        <v>6</v>
      </c>
      <c r="K199" s="26" t="s">
        <v>7</v>
      </c>
      <c r="L199" s="4" t="s">
        <v>8</v>
      </c>
    </row>
    <row r="200" spans="1:12" ht="27.75" thickBot="1" thickTop="1">
      <c r="A200" s="13" t="s">
        <v>94</v>
      </c>
      <c r="B200" s="13" t="s">
        <v>198</v>
      </c>
      <c r="C200" s="14">
        <v>44394</v>
      </c>
      <c r="D200" s="15">
        <v>216</v>
      </c>
      <c r="E200" s="16" t="s">
        <v>197</v>
      </c>
      <c r="F200" s="15" t="s">
        <v>99</v>
      </c>
      <c r="G200" s="15">
        <v>1</v>
      </c>
      <c r="H200" s="15">
        <v>1</v>
      </c>
      <c r="I200" s="31">
        <v>250</v>
      </c>
      <c r="J200" s="31">
        <v>250</v>
      </c>
      <c r="K200" s="28">
        <f t="shared" si="3"/>
        <v>250</v>
      </c>
      <c r="L200" s="17" t="s">
        <v>96</v>
      </c>
    </row>
    <row r="201" spans="9:12" ht="39" thickBot="1">
      <c r="I201" s="32" t="s">
        <v>325</v>
      </c>
      <c r="J201" s="33">
        <f>J200</f>
        <v>250</v>
      </c>
      <c r="K201" s="33">
        <f>K200</f>
        <v>250</v>
      </c>
      <c r="L201" s="34" t="s">
        <v>326</v>
      </c>
    </row>
    <row r="202" spans="1:12" ht="27" thickBot="1">
      <c r="A202" s="12" t="s">
        <v>19</v>
      </c>
      <c r="B202" s="12" t="s">
        <v>18</v>
      </c>
      <c r="C202" s="2" t="s">
        <v>0</v>
      </c>
      <c r="D202" s="3" t="s">
        <v>1</v>
      </c>
      <c r="E202" s="3" t="s">
        <v>2</v>
      </c>
      <c r="F202" s="3" t="s">
        <v>3</v>
      </c>
      <c r="G202" s="3" t="s">
        <v>4</v>
      </c>
      <c r="H202" s="3" t="s">
        <v>4</v>
      </c>
      <c r="I202" s="26" t="s">
        <v>5</v>
      </c>
      <c r="J202" s="26" t="s">
        <v>6</v>
      </c>
      <c r="K202" s="26" t="s">
        <v>7</v>
      </c>
      <c r="L202" s="4" t="s">
        <v>8</v>
      </c>
    </row>
    <row r="203" spans="1:12" ht="27.75" thickBot="1" thickTop="1">
      <c r="A203" s="13" t="s">
        <v>94</v>
      </c>
      <c r="B203" s="13" t="s">
        <v>209</v>
      </c>
      <c r="C203" s="5">
        <v>42733</v>
      </c>
      <c r="D203" s="1">
        <v>475</v>
      </c>
      <c r="E203" s="1" t="s">
        <v>199</v>
      </c>
      <c r="F203" s="1" t="s">
        <v>103</v>
      </c>
      <c r="G203" s="1">
        <v>10</v>
      </c>
      <c r="H203" s="1">
        <v>10</v>
      </c>
      <c r="I203" s="27">
        <v>23.81</v>
      </c>
      <c r="J203" s="27">
        <v>238.1</v>
      </c>
      <c r="K203" s="28">
        <f t="shared" si="3"/>
        <v>238.1</v>
      </c>
      <c r="L203" s="6" t="s">
        <v>96</v>
      </c>
    </row>
    <row r="204" spans="3:12" ht="27" thickBot="1">
      <c r="C204" s="5">
        <v>31452</v>
      </c>
      <c r="D204" s="1">
        <v>500</v>
      </c>
      <c r="E204" s="1" t="s">
        <v>200</v>
      </c>
      <c r="F204" s="1" t="s">
        <v>99</v>
      </c>
      <c r="G204" s="1">
        <v>320</v>
      </c>
      <c r="H204" s="1">
        <v>320</v>
      </c>
      <c r="I204" s="27">
        <v>1.69</v>
      </c>
      <c r="J204" s="27">
        <v>540.8</v>
      </c>
      <c r="K204" s="28">
        <f t="shared" si="3"/>
        <v>540.8</v>
      </c>
      <c r="L204" s="6" t="s">
        <v>96</v>
      </c>
    </row>
    <row r="205" spans="3:12" ht="39.75" thickBot="1">
      <c r="C205" s="5">
        <v>24670</v>
      </c>
      <c r="D205" s="1">
        <v>503</v>
      </c>
      <c r="E205" s="1" t="s">
        <v>201</v>
      </c>
      <c r="F205" s="1" t="s">
        <v>99</v>
      </c>
      <c r="G205" s="1">
        <v>120</v>
      </c>
      <c r="H205" s="1">
        <v>120</v>
      </c>
      <c r="I205" s="27">
        <v>2.36</v>
      </c>
      <c r="J205" s="27">
        <v>283.2</v>
      </c>
      <c r="K205" s="28">
        <f t="shared" si="3"/>
        <v>283.2</v>
      </c>
      <c r="L205" s="6" t="s">
        <v>96</v>
      </c>
    </row>
    <row r="206" spans="3:12" ht="39.75" thickBot="1">
      <c r="C206" s="5">
        <v>44489</v>
      </c>
      <c r="D206" s="1">
        <v>514</v>
      </c>
      <c r="E206" s="1" t="s">
        <v>202</v>
      </c>
      <c r="F206" s="1" t="s">
        <v>103</v>
      </c>
      <c r="G206" s="1">
        <v>20</v>
      </c>
      <c r="H206" s="1">
        <v>20</v>
      </c>
      <c r="I206" s="27">
        <v>6.57</v>
      </c>
      <c r="J206" s="27">
        <v>131.4</v>
      </c>
      <c r="K206" s="28">
        <f t="shared" si="3"/>
        <v>131.4</v>
      </c>
      <c r="L206" s="6" t="s">
        <v>96</v>
      </c>
    </row>
    <row r="207" spans="3:12" ht="27" thickBot="1">
      <c r="C207" s="5">
        <v>25958</v>
      </c>
      <c r="D207" s="1">
        <v>588</v>
      </c>
      <c r="E207" s="1" t="s">
        <v>203</v>
      </c>
      <c r="F207" s="1" t="s">
        <v>99</v>
      </c>
      <c r="G207" s="1">
        <v>55</v>
      </c>
      <c r="H207" s="1">
        <v>55</v>
      </c>
      <c r="I207" s="27">
        <v>3.4</v>
      </c>
      <c r="J207" s="27">
        <v>187</v>
      </c>
      <c r="K207" s="28">
        <f t="shared" si="3"/>
        <v>187</v>
      </c>
      <c r="L207" s="6" t="s">
        <v>96</v>
      </c>
    </row>
    <row r="208" spans="3:12" ht="52.5" thickBot="1">
      <c r="C208" s="5">
        <v>20139</v>
      </c>
      <c r="D208" s="1">
        <v>651</v>
      </c>
      <c r="E208" s="1" t="s">
        <v>204</v>
      </c>
      <c r="F208" s="1" t="s">
        <v>15</v>
      </c>
      <c r="G208" s="1">
        <v>20</v>
      </c>
      <c r="H208" s="1">
        <v>20</v>
      </c>
      <c r="I208" s="27">
        <v>14.66</v>
      </c>
      <c r="J208" s="27">
        <v>293.2</v>
      </c>
      <c r="K208" s="28">
        <f t="shared" si="3"/>
        <v>293.2</v>
      </c>
      <c r="L208" s="6" t="s">
        <v>96</v>
      </c>
    </row>
    <row r="209" spans="3:12" ht="52.5" thickBot="1">
      <c r="C209" s="5">
        <v>20140</v>
      </c>
      <c r="D209" s="1">
        <v>653</v>
      </c>
      <c r="E209" s="1" t="s">
        <v>205</v>
      </c>
      <c r="F209" s="1" t="s">
        <v>15</v>
      </c>
      <c r="G209" s="1">
        <v>10</v>
      </c>
      <c r="H209" s="1">
        <v>10</v>
      </c>
      <c r="I209" s="27">
        <v>19.4</v>
      </c>
      <c r="J209" s="27">
        <v>194</v>
      </c>
      <c r="K209" s="28">
        <f t="shared" si="3"/>
        <v>194</v>
      </c>
      <c r="L209" s="6" t="s">
        <v>96</v>
      </c>
    </row>
    <row r="210" spans="3:12" ht="27" thickBot="1">
      <c r="C210" s="5">
        <v>26547</v>
      </c>
      <c r="D210" s="1">
        <v>671</v>
      </c>
      <c r="E210" s="1" t="s">
        <v>206</v>
      </c>
      <c r="F210" s="1" t="s">
        <v>13</v>
      </c>
      <c r="G210" s="1">
        <v>10</v>
      </c>
      <c r="H210" s="1">
        <v>10</v>
      </c>
      <c r="I210" s="27">
        <v>5.52</v>
      </c>
      <c r="J210" s="27">
        <v>55.2</v>
      </c>
      <c r="K210" s="28">
        <f t="shared" si="3"/>
        <v>55.199999999999996</v>
      </c>
      <c r="L210" s="6" t="s">
        <v>96</v>
      </c>
    </row>
    <row r="211" spans="3:12" ht="78" thickBot="1">
      <c r="C211" s="5">
        <v>48190</v>
      </c>
      <c r="D211" s="1">
        <v>676</v>
      </c>
      <c r="E211" s="1" t="s">
        <v>207</v>
      </c>
      <c r="F211" s="1" t="s">
        <v>103</v>
      </c>
      <c r="G211" s="1">
        <v>6</v>
      </c>
      <c r="H211" s="1">
        <v>6</v>
      </c>
      <c r="I211" s="27">
        <v>29.3</v>
      </c>
      <c r="J211" s="27">
        <v>175.8</v>
      </c>
      <c r="K211" s="28">
        <f t="shared" si="3"/>
        <v>175.8</v>
      </c>
      <c r="L211" s="6" t="s">
        <v>96</v>
      </c>
    </row>
    <row r="212" spans="3:12" ht="27" thickBot="1">
      <c r="C212" s="7">
        <v>42738</v>
      </c>
      <c r="D212" s="8">
        <v>683</v>
      </c>
      <c r="E212" s="8" t="s">
        <v>208</v>
      </c>
      <c r="F212" s="8" t="s">
        <v>103</v>
      </c>
      <c r="G212" s="8">
        <v>1</v>
      </c>
      <c r="H212" s="8">
        <v>1</v>
      </c>
      <c r="I212" s="29">
        <v>24</v>
      </c>
      <c r="J212" s="29">
        <v>24</v>
      </c>
      <c r="K212" s="28">
        <f t="shared" si="3"/>
        <v>24</v>
      </c>
      <c r="L212" s="9" t="s">
        <v>96</v>
      </c>
    </row>
    <row r="213" spans="9:12" ht="39" thickBot="1">
      <c r="I213" s="32" t="s">
        <v>325</v>
      </c>
      <c r="J213" s="33">
        <f>SUM(J203:J212)</f>
        <v>2122.7000000000003</v>
      </c>
      <c r="K213" s="33">
        <f>SUM(K203:K212)</f>
        <v>2122.7000000000003</v>
      </c>
      <c r="L213" s="34" t="s">
        <v>326</v>
      </c>
    </row>
    <row r="214" spans="1:12" ht="27" thickBot="1">
      <c r="A214" s="12" t="s">
        <v>19</v>
      </c>
      <c r="B214" s="12" t="s">
        <v>18</v>
      </c>
      <c r="C214" s="2" t="s">
        <v>0</v>
      </c>
      <c r="D214" s="3" t="s">
        <v>1</v>
      </c>
      <c r="E214" s="3" t="s">
        <v>2</v>
      </c>
      <c r="F214" s="3" t="s">
        <v>3</v>
      </c>
      <c r="G214" s="3" t="s">
        <v>4</v>
      </c>
      <c r="H214" s="3" t="s">
        <v>4</v>
      </c>
      <c r="I214" s="26" t="s">
        <v>5</v>
      </c>
      <c r="J214" s="26" t="s">
        <v>6</v>
      </c>
      <c r="K214" s="26" t="s">
        <v>7</v>
      </c>
      <c r="L214" s="4" t="s">
        <v>8</v>
      </c>
    </row>
    <row r="215" spans="1:12" ht="27.75" thickBot="1" thickTop="1">
      <c r="A215" s="13" t="s">
        <v>94</v>
      </c>
      <c r="B215" s="13" t="s">
        <v>213</v>
      </c>
      <c r="C215" s="5">
        <v>44468</v>
      </c>
      <c r="D215" s="1">
        <v>153</v>
      </c>
      <c r="E215" s="1" t="s">
        <v>210</v>
      </c>
      <c r="F215" s="1" t="s">
        <v>99</v>
      </c>
      <c r="G215" s="1">
        <v>10</v>
      </c>
      <c r="H215" s="1">
        <v>10</v>
      </c>
      <c r="I215" s="27">
        <v>8.99</v>
      </c>
      <c r="J215" s="27">
        <v>89.9</v>
      </c>
      <c r="K215" s="28">
        <f t="shared" si="3"/>
        <v>89.9</v>
      </c>
      <c r="L215" s="6" t="s">
        <v>96</v>
      </c>
    </row>
    <row r="216" spans="3:12" ht="27" thickBot="1">
      <c r="C216" s="5">
        <v>25962</v>
      </c>
      <c r="D216" s="1">
        <v>452</v>
      </c>
      <c r="E216" s="1" t="s">
        <v>211</v>
      </c>
      <c r="F216" s="1" t="s">
        <v>99</v>
      </c>
      <c r="G216" s="1">
        <v>800</v>
      </c>
      <c r="H216" s="1">
        <v>800</v>
      </c>
      <c r="I216" s="27">
        <v>0.03</v>
      </c>
      <c r="J216" s="27">
        <v>24</v>
      </c>
      <c r="K216" s="28">
        <f t="shared" si="3"/>
        <v>24</v>
      </c>
      <c r="L216" s="6" t="s">
        <v>96</v>
      </c>
    </row>
    <row r="217" spans="3:12" ht="27" thickBot="1">
      <c r="C217" s="7">
        <v>7278</v>
      </c>
      <c r="D217" s="8">
        <v>522</v>
      </c>
      <c r="E217" s="8" t="s">
        <v>212</v>
      </c>
      <c r="F217" s="8" t="s">
        <v>103</v>
      </c>
      <c r="G217" s="8">
        <v>3</v>
      </c>
      <c r="H217" s="8">
        <v>3</v>
      </c>
      <c r="I217" s="29">
        <v>29.29</v>
      </c>
      <c r="J217" s="29">
        <v>87.87</v>
      </c>
      <c r="K217" s="28">
        <f t="shared" si="3"/>
        <v>87.87</v>
      </c>
      <c r="L217" s="9" t="s">
        <v>96</v>
      </c>
    </row>
    <row r="218" spans="9:12" ht="39" thickBot="1">
      <c r="I218" s="32" t="s">
        <v>325</v>
      </c>
      <c r="J218" s="33">
        <f>SUM(J215:J217)</f>
        <v>201.77</v>
      </c>
      <c r="K218" s="33">
        <f>SUM(K215:K217)</f>
        <v>201.77</v>
      </c>
      <c r="L218" s="34" t="s">
        <v>326</v>
      </c>
    </row>
    <row r="219" spans="1:12" ht="27" thickBot="1">
      <c r="A219" s="12" t="s">
        <v>19</v>
      </c>
      <c r="B219" s="12" t="s">
        <v>18</v>
      </c>
      <c r="C219" s="2" t="s">
        <v>0</v>
      </c>
      <c r="D219" s="3" t="s">
        <v>1</v>
      </c>
      <c r="E219" s="3" t="s">
        <v>2</v>
      </c>
      <c r="F219" s="3" t="s">
        <v>3</v>
      </c>
      <c r="G219" s="3" t="s">
        <v>4</v>
      </c>
      <c r="H219" s="3" t="s">
        <v>4</v>
      </c>
      <c r="I219" s="26" t="s">
        <v>5</v>
      </c>
      <c r="J219" s="26" t="s">
        <v>6</v>
      </c>
      <c r="K219" s="26" t="s">
        <v>7</v>
      </c>
      <c r="L219" s="4" t="s">
        <v>8</v>
      </c>
    </row>
    <row r="220" spans="1:12" ht="359.25" thickBot="1" thickTop="1">
      <c r="A220" s="13" t="s">
        <v>94</v>
      </c>
      <c r="B220" s="13" t="s">
        <v>224</v>
      </c>
      <c r="C220" s="5">
        <v>31482</v>
      </c>
      <c r="D220" s="1">
        <v>392</v>
      </c>
      <c r="E220" s="1" t="s">
        <v>214</v>
      </c>
      <c r="F220" s="1" t="s">
        <v>99</v>
      </c>
      <c r="G220" s="1">
        <v>4</v>
      </c>
      <c r="H220" s="1">
        <v>4</v>
      </c>
      <c r="I220" s="27">
        <v>360</v>
      </c>
      <c r="J220" s="27">
        <v>1440</v>
      </c>
      <c r="K220" s="28">
        <f t="shared" si="3"/>
        <v>1440</v>
      </c>
      <c r="L220" s="6" t="s">
        <v>96</v>
      </c>
    </row>
    <row r="221" spans="3:12" ht="320.25" thickBot="1">
      <c r="C221" s="5">
        <v>31483</v>
      </c>
      <c r="D221" s="1">
        <v>393</v>
      </c>
      <c r="E221" s="1" t="s">
        <v>215</v>
      </c>
      <c r="F221" s="1" t="s">
        <v>99</v>
      </c>
      <c r="G221" s="1">
        <v>4</v>
      </c>
      <c r="H221" s="1">
        <v>4</v>
      </c>
      <c r="I221" s="27">
        <v>645</v>
      </c>
      <c r="J221" s="27">
        <v>2580</v>
      </c>
      <c r="K221" s="28">
        <f t="shared" si="3"/>
        <v>2580</v>
      </c>
      <c r="L221" s="6" t="s">
        <v>96</v>
      </c>
    </row>
    <row r="222" spans="3:12" ht="320.25" thickBot="1">
      <c r="C222" s="5">
        <v>31486</v>
      </c>
      <c r="D222" s="1">
        <v>394</v>
      </c>
      <c r="E222" s="1" t="s">
        <v>216</v>
      </c>
      <c r="F222" s="1" t="s">
        <v>99</v>
      </c>
      <c r="G222" s="1">
        <v>4</v>
      </c>
      <c r="H222" s="1">
        <v>4</v>
      </c>
      <c r="I222" s="27">
        <v>645</v>
      </c>
      <c r="J222" s="27">
        <v>2580</v>
      </c>
      <c r="K222" s="28">
        <f t="shared" si="3"/>
        <v>2580</v>
      </c>
      <c r="L222" s="6" t="s">
        <v>96</v>
      </c>
    </row>
    <row r="223" spans="3:12" ht="27" thickBot="1">
      <c r="C223" s="5">
        <v>31512</v>
      </c>
      <c r="D223" s="1">
        <v>502</v>
      </c>
      <c r="E223" s="1" t="s">
        <v>217</v>
      </c>
      <c r="F223" s="1" t="s">
        <v>99</v>
      </c>
      <c r="G223" s="1">
        <v>20</v>
      </c>
      <c r="H223" s="1">
        <v>20</v>
      </c>
      <c r="I223" s="27">
        <v>2.87</v>
      </c>
      <c r="J223" s="27">
        <v>57.4</v>
      </c>
      <c r="K223" s="28">
        <f t="shared" si="3"/>
        <v>57.400000000000006</v>
      </c>
      <c r="L223" s="6" t="s">
        <v>96</v>
      </c>
    </row>
    <row r="224" spans="3:12" ht="90.75" thickBot="1">
      <c r="C224" s="5">
        <v>24544</v>
      </c>
      <c r="D224" s="1">
        <v>543</v>
      </c>
      <c r="E224" s="1" t="s">
        <v>218</v>
      </c>
      <c r="F224" s="1" t="s">
        <v>13</v>
      </c>
      <c r="G224" s="1">
        <v>10</v>
      </c>
      <c r="H224" s="1">
        <v>10</v>
      </c>
      <c r="I224" s="27">
        <v>30</v>
      </c>
      <c r="J224" s="27">
        <v>300</v>
      </c>
      <c r="K224" s="28">
        <f t="shared" si="3"/>
        <v>300</v>
      </c>
      <c r="L224" s="6" t="s">
        <v>96</v>
      </c>
    </row>
    <row r="225" spans="3:12" ht="65.25" thickBot="1">
      <c r="C225" s="5">
        <v>31524</v>
      </c>
      <c r="D225" s="1">
        <v>548</v>
      </c>
      <c r="E225" s="1" t="s">
        <v>219</v>
      </c>
      <c r="F225" s="1" t="s">
        <v>15</v>
      </c>
      <c r="G225" s="1">
        <v>6</v>
      </c>
      <c r="H225" s="1">
        <v>6</v>
      </c>
      <c r="I225" s="27">
        <v>49</v>
      </c>
      <c r="J225" s="27">
        <v>294</v>
      </c>
      <c r="K225" s="28">
        <f t="shared" si="3"/>
        <v>294</v>
      </c>
      <c r="L225" s="6" t="s">
        <v>96</v>
      </c>
    </row>
    <row r="226" spans="3:12" ht="90.75" thickBot="1">
      <c r="C226" s="5">
        <v>31639</v>
      </c>
      <c r="D226" s="1">
        <v>557</v>
      </c>
      <c r="E226" s="1" t="s">
        <v>220</v>
      </c>
      <c r="F226" s="1" t="s">
        <v>221</v>
      </c>
      <c r="G226" s="1">
        <v>6</v>
      </c>
      <c r="H226" s="1">
        <v>6</v>
      </c>
      <c r="I226" s="27">
        <v>28.75</v>
      </c>
      <c r="J226" s="27">
        <v>172.5</v>
      </c>
      <c r="K226" s="28">
        <f t="shared" si="3"/>
        <v>172.5</v>
      </c>
      <c r="L226" s="6" t="s">
        <v>96</v>
      </c>
    </row>
    <row r="227" spans="3:12" ht="52.5" thickBot="1">
      <c r="C227" s="5">
        <v>28221</v>
      </c>
      <c r="D227" s="1">
        <v>597</v>
      </c>
      <c r="E227" s="1" t="s">
        <v>222</v>
      </c>
      <c r="F227" s="1" t="s">
        <v>99</v>
      </c>
      <c r="G227" s="1">
        <v>2</v>
      </c>
      <c r="H227" s="1">
        <v>2</v>
      </c>
      <c r="I227" s="27">
        <v>815</v>
      </c>
      <c r="J227" s="27">
        <v>1630</v>
      </c>
      <c r="K227" s="28">
        <f t="shared" si="3"/>
        <v>1630</v>
      </c>
      <c r="L227" s="6" t="s">
        <v>96</v>
      </c>
    </row>
    <row r="228" spans="3:12" ht="52.5" thickBot="1">
      <c r="C228" s="7">
        <v>23396</v>
      </c>
      <c r="D228" s="8">
        <v>681</v>
      </c>
      <c r="E228" s="8" t="s">
        <v>223</v>
      </c>
      <c r="F228" s="8" t="s">
        <v>15</v>
      </c>
      <c r="G228" s="8">
        <v>5</v>
      </c>
      <c r="H228" s="8">
        <v>5</v>
      </c>
      <c r="I228" s="29">
        <v>93</v>
      </c>
      <c r="J228" s="29">
        <v>465</v>
      </c>
      <c r="K228" s="28">
        <f t="shared" si="3"/>
        <v>465</v>
      </c>
      <c r="L228" s="9" t="s">
        <v>96</v>
      </c>
    </row>
    <row r="229" spans="9:12" ht="39" thickBot="1">
      <c r="I229" s="32" t="s">
        <v>325</v>
      </c>
      <c r="J229" s="33">
        <f>SUM(J220:J228)</f>
        <v>9518.9</v>
      </c>
      <c r="K229" s="33">
        <f>SUM(K220:K228)</f>
        <v>9518.9</v>
      </c>
      <c r="L229" s="34" t="s">
        <v>326</v>
      </c>
    </row>
    <row r="230" spans="1:12" ht="27" thickBot="1">
      <c r="A230" s="12" t="s">
        <v>19</v>
      </c>
      <c r="B230" s="12" t="s">
        <v>18</v>
      </c>
      <c r="C230" s="2" t="s">
        <v>0</v>
      </c>
      <c r="D230" s="3" t="s">
        <v>1</v>
      </c>
      <c r="E230" s="3" t="s">
        <v>2</v>
      </c>
      <c r="F230" s="3" t="s">
        <v>3</v>
      </c>
      <c r="G230" s="3" t="s">
        <v>4</v>
      </c>
      <c r="H230" s="3" t="s">
        <v>4</v>
      </c>
      <c r="I230" s="26" t="s">
        <v>5</v>
      </c>
      <c r="J230" s="26" t="s">
        <v>6</v>
      </c>
      <c r="K230" s="26" t="s">
        <v>7</v>
      </c>
      <c r="L230" s="4" t="s">
        <v>8</v>
      </c>
    </row>
    <row r="231" spans="1:12" ht="27.75" thickBot="1" thickTop="1">
      <c r="A231" s="13" t="s">
        <v>94</v>
      </c>
      <c r="B231" s="13" t="s">
        <v>239</v>
      </c>
      <c r="C231" s="5">
        <v>99264</v>
      </c>
      <c r="D231" s="1">
        <v>19</v>
      </c>
      <c r="E231" s="1" t="s">
        <v>225</v>
      </c>
      <c r="F231" s="1" t="s">
        <v>226</v>
      </c>
      <c r="G231" s="1">
        <v>2</v>
      </c>
      <c r="H231" s="1">
        <v>2</v>
      </c>
      <c r="I231" s="27">
        <v>9.65</v>
      </c>
      <c r="J231" s="27">
        <v>19.3</v>
      </c>
      <c r="K231" s="28">
        <f t="shared" si="3"/>
        <v>19.3</v>
      </c>
      <c r="L231" s="6" t="s">
        <v>96</v>
      </c>
    </row>
    <row r="232" spans="3:12" ht="27" thickBot="1">
      <c r="C232" s="5">
        <v>2547</v>
      </c>
      <c r="D232" s="1">
        <v>118</v>
      </c>
      <c r="E232" s="1" t="s">
        <v>227</v>
      </c>
      <c r="F232" s="1" t="s">
        <v>99</v>
      </c>
      <c r="G232" s="1">
        <v>10</v>
      </c>
      <c r="H232" s="1">
        <v>10</v>
      </c>
      <c r="I232" s="27">
        <v>7.37</v>
      </c>
      <c r="J232" s="27">
        <v>73.7</v>
      </c>
      <c r="K232" s="28">
        <f t="shared" si="3"/>
        <v>73.7</v>
      </c>
      <c r="L232" s="6" t="s">
        <v>96</v>
      </c>
    </row>
    <row r="233" spans="3:12" ht="52.5" thickBot="1">
      <c r="C233" s="5">
        <v>19307</v>
      </c>
      <c r="D233" s="1">
        <v>152</v>
      </c>
      <c r="E233" s="1" t="s">
        <v>228</v>
      </c>
      <c r="F233" s="1" t="s">
        <v>99</v>
      </c>
      <c r="G233" s="1">
        <v>20</v>
      </c>
      <c r="H233" s="1">
        <v>20</v>
      </c>
      <c r="I233" s="27">
        <v>3.8</v>
      </c>
      <c r="J233" s="27">
        <v>76</v>
      </c>
      <c r="K233" s="28">
        <f t="shared" si="3"/>
        <v>76</v>
      </c>
      <c r="L233" s="6" t="s">
        <v>96</v>
      </c>
    </row>
    <row r="234" spans="3:12" ht="39.75" thickBot="1">
      <c r="C234" s="5">
        <v>25780</v>
      </c>
      <c r="D234" s="1">
        <v>159</v>
      </c>
      <c r="E234" s="1" t="s">
        <v>229</v>
      </c>
      <c r="F234" s="1" t="s">
        <v>99</v>
      </c>
      <c r="G234" s="1">
        <v>3</v>
      </c>
      <c r="H234" s="1">
        <v>3</v>
      </c>
      <c r="I234" s="27">
        <v>123.98</v>
      </c>
      <c r="J234" s="27">
        <v>371.94</v>
      </c>
      <c r="K234" s="28">
        <f t="shared" si="3"/>
        <v>371.94</v>
      </c>
      <c r="L234" s="6" t="s">
        <v>96</v>
      </c>
    </row>
    <row r="235" spans="3:12" ht="27" thickBot="1">
      <c r="C235" s="5">
        <v>48187</v>
      </c>
      <c r="D235" s="1">
        <v>173</v>
      </c>
      <c r="E235" s="1" t="s">
        <v>230</v>
      </c>
      <c r="F235" s="1" t="s">
        <v>99</v>
      </c>
      <c r="G235" s="1">
        <v>5</v>
      </c>
      <c r="H235" s="1">
        <v>5</v>
      </c>
      <c r="I235" s="27">
        <v>50.86</v>
      </c>
      <c r="J235" s="27">
        <v>254.3</v>
      </c>
      <c r="K235" s="28">
        <f t="shared" si="3"/>
        <v>254.3</v>
      </c>
      <c r="L235" s="6" t="s">
        <v>96</v>
      </c>
    </row>
    <row r="236" spans="3:12" ht="27" thickBot="1">
      <c r="C236" s="5">
        <v>18888</v>
      </c>
      <c r="D236" s="1">
        <v>296</v>
      </c>
      <c r="E236" s="1" t="s">
        <v>231</v>
      </c>
      <c r="F236" s="1" t="s">
        <v>99</v>
      </c>
      <c r="G236" s="1">
        <v>10</v>
      </c>
      <c r="H236" s="1">
        <v>10</v>
      </c>
      <c r="I236" s="27">
        <v>17.2</v>
      </c>
      <c r="J236" s="27">
        <v>172</v>
      </c>
      <c r="K236" s="28">
        <f t="shared" si="3"/>
        <v>172</v>
      </c>
      <c r="L236" s="6" t="s">
        <v>96</v>
      </c>
    </row>
    <row r="237" spans="3:12" ht="27" thickBot="1">
      <c r="C237" s="5">
        <v>18890</v>
      </c>
      <c r="D237" s="1">
        <v>297</v>
      </c>
      <c r="E237" s="1" t="s">
        <v>232</v>
      </c>
      <c r="F237" s="1" t="s">
        <v>99</v>
      </c>
      <c r="G237" s="1">
        <v>10</v>
      </c>
      <c r="H237" s="1">
        <v>10</v>
      </c>
      <c r="I237" s="27">
        <v>7.64</v>
      </c>
      <c r="J237" s="27">
        <v>76.4</v>
      </c>
      <c r="K237" s="28">
        <f t="shared" si="3"/>
        <v>76.39999999999999</v>
      </c>
      <c r="L237" s="6" t="s">
        <v>96</v>
      </c>
    </row>
    <row r="238" spans="3:12" ht="27" thickBot="1">
      <c r="C238" s="5">
        <v>28954</v>
      </c>
      <c r="D238" s="1">
        <v>351</v>
      </c>
      <c r="E238" s="1" t="s">
        <v>233</v>
      </c>
      <c r="F238" s="1" t="s">
        <v>13</v>
      </c>
      <c r="G238" s="1">
        <v>8</v>
      </c>
      <c r="H238" s="1">
        <v>8</v>
      </c>
      <c r="I238" s="27">
        <v>18.67</v>
      </c>
      <c r="J238" s="27">
        <v>149.36</v>
      </c>
      <c r="K238" s="28">
        <f t="shared" si="3"/>
        <v>149.36</v>
      </c>
      <c r="L238" s="6" t="s">
        <v>96</v>
      </c>
    </row>
    <row r="239" spans="3:12" ht="27" thickBot="1">
      <c r="C239" s="5">
        <v>19085</v>
      </c>
      <c r="D239" s="1">
        <v>353</v>
      </c>
      <c r="E239" s="1" t="s">
        <v>234</v>
      </c>
      <c r="F239" s="1" t="s">
        <v>13</v>
      </c>
      <c r="G239" s="1">
        <v>20</v>
      </c>
      <c r="H239" s="1">
        <v>20</v>
      </c>
      <c r="I239" s="27">
        <v>3.97</v>
      </c>
      <c r="J239" s="27">
        <v>79.4</v>
      </c>
      <c r="K239" s="28">
        <f t="shared" si="3"/>
        <v>79.4</v>
      </c>
      <c r="L239" s="6" t="s">
        <v>96</v>
      </c>
    </row>
    <row r="240" spans="3:12" ht="65.25" thickBot="1">
      <c r="C240" s="5">
        <v>44768</v>
      </c>
      <c r="D240" s="1">
        <v>368</v>
      </c>
      <c r="E240" s="1" t="s">
        <v>235</v>
      </c>
      <c r="F240" s="1" t="s">
        <v>99</v>
      </c>
      <c r="G240" s="1">
        <v>1</v>
      </c>
      <c r="H240" s="1">
        <v>1</v>
      </c>
      <c r="I240" s="27">
        <v>917</v>
      </c>
      <c r="J240" s="27">
        <v>917</v>
      </c>
      <c r="K240" s="28">
        <f t="shared" si="3"/>
        <v>917</v>
      </c>
      <c r="L240" s="6" t="s">
        <v>96</v>
      </c>
    </row>
    <row r="241" spans="3:12" ht="27" thickBot="1">
      <c r="C241" s="5">
        <v>6493</v>
      </c>
      <c r="D241" s="1">
        <v>409</v>
      </c>
      <c r="E241" s="1" t="s">
        <v>236</v>
      </c>
      <c r="F241" s="1" t="s">
        <v>13</v>
      </c>
      <c r="G241" s="1">
        <v>2</v>
      </c>
      <c r="H241" s="1">
        <v>2</v>
      </c>
      <c r="I241" s="27">
        <v>2.21</v>
      </c>
      <c r="J241" s="27">
        <v>4.42</v>
      </c>
      <c r="K241" s="28">
        <f t="shared" si="3"/>
        <v>4.42</v>
      </c>
      <c r="L241" s="6" t="s">
        <v>96</v>
      </c>
    </row>
    <row r="242" spans="3:12" ht="39.75" thickBot="1">
      <c r="C242" s="5">
        <v>28223</v>
      </c>
      <c r="D242" s="1">
        <v>610</v>
      </c>
      <c r="E242" s="1" t="s">
        <v>237</v>
      </c>
      <c r="F242" s="1" t="s">
        <v>99</v>
      </c>
      <c r="G242" s="1">
        <v>200</v>
      </c>
      <c r="H242" s="1">
        <v>200</v>
      </c>
      <c r="I242" s="27">
        <v>2.95</v>
      </c>
      <c r="J242" s="27">
        <v>590</v>
      </c>
      <c r="K242" s="28">
        <f t="shared" si="3"/>
        <v>590</v>
      </c>
      <c r="L242" s="6" t="s">
        <v>96</v>
      </c>
    </row>
    <row r="243" spans="3:12" ht="39.75" thickBot="1">
      <c r="C243" s="7">
        <v>29442</v>
      </c>
      <c r="D243" s="8">
        <v>668</v>
      </c>
      <c r="E243" s="8" t="s">
        <v>238</v>
      </c>
      <c r="F243" s="8" t="s">
        <v>103</v>
      </c>
      <c r="G243" s="8">
        <v>10</v>
      </c>
      <c r="H243" s="8">
        <v>10</v>
      </c>
      <c r="I243" s="29">
        <v>102</v>
      </c>
      <c r="J243" s="29">
        <v>1020</v>
      </c>
      <c r="K243" s="28">
        <f t="shared" si="3"/>
        <v>1020</v>
      </c>
      <c r="L243" s="9" t="s">
        <v>96</v>
      </c>
    </row>
    <row r="244" spans="9:12" ht="39" thickBot="1">
      <c r="I244" s="32" t="s">
        <v>325</v>
      </c>
      <c r="J244" s="33">
        <f>SUM(J231:J243)</f>
        <v>3803.82</v>
      </c>
      <c r="K244" s="33">
        <f>SUM(K231:K243)</f>
        <v>3803.82</v>
      </c>
      <c r="L244" s="34" t="s">
        <v>326</v>
      </c>
    </row>
    <row r="245" spans="1:12" ht="27" thickBot="1">
      <c r="A245" s="18" t="s">
        <v>19</v>
      </c>
      <c r="B245" s="18" t="s">
        <v>18</v>
      </c>
      <c r="C245" s="2" t="s">
        <v>0</v>
      </c>
      <c r="D245" s="3" t="s">
        <v>1</v>
      </c>
      <c r="E245" s="3" t="s">
        <v>2</v>
      </c>
      <c r="F245" s="3" t="s">
        <v>3</v>
      </c>
      <c r="G245" s="3" t="s">
        <v>4</v>
      </c>
      <c r="H245" s="3" t="s">
        <v>4</v>
      </c>
      <c r="I245" s="26" t="s">
        <v>5</v>
      </c>
      <c r="J245" s="26" t="s">
        <v>6</v>
      </c>
      <c r="K245" s="26" t="s">
        <v>7</v>
      </c>
      <c r="L245" s="4" t="s">
        <v>8</v>
      </c>
    </row>
    <row r="246" spans="1:12" ht="40.5" thickBot="1" thickTop="1">
      <c r="A246" s="19" t="s">
        <v>240</v>
      </c>
      <c r="B246" s="19" t="s">
        <v>245</v>
      </c>
      <c r="C246" s="5">
        <v>2595</v>
      </c>
      <c r="D246" s="1">
        <v>91</v>
      </c>
      <c r="E246" s="1" t="s">
        <v>241</v>
      </c>
      <c r="F246" s="1" t="s">
        <v>226</v>
      </c>
      <c r="G246" s="1">
        <v>6</v>
      </c>
      <c r="H246" s="1">
        <v>6</v>
      </c>
      <c r="I246" s="27">
        <v>35.9</v>
      </c>
      <c r="J246" s="27">
        <v>215.4</v>
      </c>
      <c r="K246" s="28">
        <f t="shared" si="3"/>
        <v>215.39999999999998</v>
      </c>
      <c r="L246" s="6" t="s">
        <v>242</v>
      </c>
    </row>
    <row r="247" spans="3:12" ht="52.5" thickBot="1">
      <c r="C247" s="5">
        <v>23798</v>
      </c>
      <c r="D247" s="1">
        <v>132</v>
      </c>
      <c r="E247" s="1" t="s">
        <v>243</v>
      </c>
      <c r="F247" s="1" t="s">
        <v>13</v>
      </c>
      <c r="G247" s="1">
        <v>30</v>
      </c>
      <c r="H247" s="1">
        <v>30</v>
      </c>
      <c r="I247" s="27">
        <v>16.2</v>
      </c>
      <c r="J247" s="27">
        <v>486</v>
      </c>
      <c r="K247" s="28">
        <f t="shared" si="3"/>
        <v>486</v>
      </c>
      <c r="L247" s="6" t="s">
        <v>242</v>
      </c>
    </row>
    <row r="248" spans="3:12" ht="52.5" thickBot="1">
      <c r="C248" s="7">
        <v>23799</v>
      </c>
      <c r="D248" s="8">
        <v>133</v>
      </c>
      <c r="E248" s="8" t="s">
        <v>244</v>
      </c>
      <c r="F248" s="8" t="s">
        <v>13</v>
      </c>
      <c r="G248" s="8">
        <v>10</v>
      </c>
      <c r="H248" s="8">
        <v>10</v>
      </c>
      <c r="I248" s="29">
        <v>15.9</v>
      </c>
      <c r="J248" s="29">
        <v>159</v>
      </c>
      <c r="K248" s="28">
        <f t="shared" si="3"/>
        <v>159</v>
      </c>
      <c r="L248" s="9" t="s">
        <v>242</v>
      </c>
    </row>
    <row r="249" spans="9:12" ht="39" thickBot="1">
      <c r="I249" s="32" t="s">
        <v>325</v>
      </c>
      <c r="J249" s="33">
        <f>SUM(J246:J248)</f>
        <v>860.4</v>
      </c>
      <c r="K249" s="33">
        <f>SUM(K246:K248)</f>
        <v>860.4</v>
      </c>
      <c r="L249" s="34" t="s">
        <v>326</v>
      </c>
    </row>
    <row r="250" spans="1:12" ht="27" thickBot="1">
      <c r="A250" s="18" t="s">
        <v>19</v>
      </c>
      <c r="B250" s="18" t="s">
        <v>18</v>
      </c>
      <c r="C250" s="2" t="s">
        <v>0</v>
      </c>
      <c r="D250" s="3" t="s">
        <v>1</v>
      </c>
      <c r="E250" s="3" t="s">
        <v>2</v>
      </c>
      <c r="F250" s="3" t="s">
        <v>3</v>
      </c>
      <c r="G250" s="3" t="s">
        <v>4</v>
      </c>
      <c r="H250" s="3" t="s">
        <v>4</v>
      </c>
      <c r="I250" s="26" t="s">
        <v>5</v>
      </c>
      <c r="J250" s="26" t="s">
        <v>6</v>
      </c>
      <c r="K250" s="26" t="s">
        <v>7</v>
      </c>
      <c r="L250" s="4" t="s">
        <v>8</v>
      </c>
    </row>
    <row r="251" spans="1:12" ht="66" thickBot="1" thickTop="1">
      <c r="A251" s="19" t="s">
        <v>240</v>
      </c>
      <c r="B251" s="19" t="s">
        <v>254</v>
      </c>
      <c r="C251" s="5">
        <v>5779</v>
      </c>
      <c r="D251" s="1">
        <v>4</v>
      </c>
      <c r="E251" s="1" t="s">
        <v>246</v>
      </c>
      <c r="F251" s="1" t="s">
        <v>13</v>
      </c>
      <c r="G251" s="1">
        <v>10</v>
      </c>
      <c r="H251" s="1">
        <v>10</v>
      </c>
      <c r="I251" s="27">
        <v>3.2</v>
      </c>
      <c r="J251" s="27">
        <v>32</v>
      </c>
      <c r="K251" s="28">
        <f t="shared" si="3"/>
        <v>32</v>
      </c>
      <c r="L251" s="6" t="s">
        <v>242</v>
      </c>
    </row>
    <row r="252" spans="3:12" ht="15.75" thickBot="1">
      <c r="C252" s="5">
        <v>7557</v>
      </c>
      <c r="D252" s="1">
        <v>5</v>
      </c>
      <c r="E252" s="1" t="s">
        <v>247</v>
      </c>
      <c r="F252" s="1" t="s">
        <v>13</v>
      </c>
      <c r="G252" s="1">
        <v>20</v>
      </c>
      <c r="H252" s="1">
        <v>20</v>
      </c>
      <c r="I252" s="27">
        <v>3.22</v>
      </c>
      <c r="J252" s="27">
        <v>64.4</v>
      </c>
      <c r="K252" s="28">
        <f t="shared" si="3"/>
        <v>64.4</v>
      </c>
      <c r="L252" s="6" t="s">
        <v>242</v>
      </c>
    </row>
    <row r="253" spans="3:12" ht="15.75" thickBot="1">
      <c r="C253" s="5">
        <v>10207</v>
      </c>
      <c r="D253" s="1">
        <v>108</v>
      </c>
      <c r="E253" s="1" t="s">
        <v>248</v>
      </c>
      <c r="F253" s="1" t="s">
        <v>13</v>
      </c>
      <c r="G253" s="1">
        <v>1</v>
      </c>
      <c r="H253" s="1">
        <v>1</v>
      </c>
      <c r="I253" s="27">
        <v>14.5</v>
      </c>
      <c r="J253" s="27">
        <v>14.5</v>
      </c>
      <c r="K253" s="28">
        <f t="shared" si="3"/>
        <v>14.5</v>
      </c>
      <c r="L253" s="6" t="s">
        <v>242</v>
      </c>
    </row>
    <row r="254" spans="3:12" ht="65.25" thickBot="1">
      <c r="C254" s="5">
        <v>12153</v>
      </c>
      <c r="D254" s="1">
        <v>126</v>
      </c>
      <c r="E254" s="1" t="s">
        <v>249</v>
      </c>
      <c r="F254" s="1" t="s">
        <v>13</v>
      </c>
      <c r="G254" s="1">
        <v>20</v>
      </c>
      <c r="H254" s="1">
        <v>20</v>
      </c>
      <c r="I254" s="27">
        <v>17.99</v>
      </c>
      <c r="J254" s="27">
        <v>359.8</v>
      </c>
      <c r="K254" s="28">
        <f t="shared" si="3"/>
        <v>359.79999999999995</v>
      </c>
      <c r="L254" s="6" t="s">
        <v>242</v>
      </c>
    </row>
    <row r="255" spans="3:12" ht="65.25" thickBot="1">
      <c r="C255" s="5">
        <v>12154</v>
      </c>
      <c r="D255" s="1">
        <v>127</v>
      </c>
      <c r="E255" s="1" t="s">
        <v>250</v>
      </c>
      <c r="F255" s="1" t="s">
        <v>13</v>
      </c>
      <c r="G255" s="1">
        <v>5</v>
      </c>
      <c r="H255" s="1">
        <v>5</v>
      </c>
      <c r="I255" s="27">
        <v>17.99</v>
      </c>
      <c r="J255" s="27">
        <v>89.95</v>
      </c>
      <c r="K255" s="28">
        <f t="shared" si="3"/>
        <v>89.94999999999999</v>
      </c>
      <c r="L255" s="6" t="s">
        <v>242</v>
      </c>
    </row>
    <row r="256" spans="3:12" ht="65.25" thickBot="1">
      <c r="C256" s="5">
        <v>12152</v>
      </c>
      <c r="D256" s="1">
        <v>128</v>
      </c>
      <c r="E256" s="1" t="s">
        <v>251</v>
      </c>
      <c r="F256" s="1" t="s">
        <v>13</v>
      </c>
      <c r="G256" s="1">
        <v>10</v>
      </c>
      <c r="H256" s="1">
        <v>10</v>
      </c>
      <c r="I256" s="27">
        <v>17.99</v>
      </c>
      <c r="J256" s="27">
        <v>179.9</v>
      </c>
      <c r="K256" s="28">
        <f t="shared" si="3"/>
        <v>179.89999999999998</v>
      </c>
      <c r="L256" s="6" t="s">
        <v>242</v>
      </c>
    </row>
    <row r="257" spans="3:12" ht="27" thickBot="1">
      <c r="C257" s="5">
        <v>6549</v>
      </c>
      <c r="D257" s="1">
        <v>148</v>
      </c>
      <c r="E257" s="1" t="s">
        <v>252</v>
      </c>
      <c r="F257" s="1" t="s">
        <v>103</v>
      </c>
      <c r="G257" s="1">
        <v>3</v>
      </c>
      <c r="H257" s="1">
        <v>3</v>
      </c>
      <c r="I257" s="27">
        <v>6.4</v>
      </c>
      <c r="J257" s="27">
        <v>19.2</v>
      </c>
      <c r="K257" s="28">
        <f t="shared" si="3"/>
        <v>19.200000000000003</v>
      </c>
      <c r="L257" s="6" t="s">
        <v>242</v>
      </c>
    </row>
    <row r="258" spans="3:12" ht="39.75" thickBot="1">
      <c r="C258" s="7">
        <v>6134</v>
      </c>
      <c r="D258" s="8">
        <v>184</v>
      </c>
      <c r="E258" s="8" t="s">
        <v>253</v>
      </c>
      <c r="F258" s="8" t="s">
        <v>99</v>
      </c>
      <c r="G258" s="8">
        <v>1400</v>
      </c>
      <c r="H258" s="8">
        <v>1400</v>
      </c>
      <c r="I258" s="29">
        <v>0.16</v>
      </c>
      <c r="J258" s="29">
        <v>224</v>
      </c>
      <c r="K258" s="28">
        <f t="shared" si="3"/>
        <v>224</v>
      </c>
      <c r="L258" s="9" t="s">
        <v>242</v>
      </c>
    </row>
    <row r="259" spans="9:12" ht="39" thickBot="1">
      <c r="I259" s="32" t="s">
        <v>325</v>
      </c>
      <c r="J259" s="33">
        <f>SUM(J251:J258)</f>
        <v>983.7500000000001</v>
      </c>
      <c r="K259" s="33">
        <f>SUM(K251:K258)</f>
        <v>983.7499999999999</v>
      </c>
      <c r="L259" s="34" t="s">
        <v>326</v>
      </c>
    </row>
    <row r="260" spans="1:12" ht="27" thickBot="1">
      <c r="A260" s="18" t="s">
        <v>19</v>
      </c>
      <c r="B260" s="18" t="s">
        <v>18</v>
      </c>
      <c r="C260" s="2" t="s">
        <v>0</v>
      </c>
      <c r="D260" s="3" t="s">
        <v>1</v>
      </c>
      <c r="E260" s="3" t="s">
        <v>2</v>
      </c>
      <c r="F260" s="3" t="s">
        <v>3</v>
      </c>
      <c r="G260" s="3" t="s">
        <v>4</v>
      </c>
      <c r="H260" s="3" t="s">
        <v>4</v>
      </c>
      <c r="I260" s="26" t="s">
        <v>5</v>
      </c>
      <c r="J260" s="26" t="s">
        <v>6</v>
      </c>
      <c r="K260" s="26" t="s">
        <v>7</v>
      </c>
      <c r="L260" s="4" t="s">
        <v>8</v>
      </c>
    </row>
    <row r="261" spans="1:12" ht="53.25" thickBot="1" thickTop="1">
      <c r="A261" s="19" t="s">
        <v>240</v>
      </c>
      <c r="B261" s="19" t="s">
        <v>257</v>
      </c>
      <c r="C261" s="5">
        <v>23797</v>
      </c>
      <c r="D261" s="1">
        <v>134</v>
      </c>
      <c r="E261" s="1" t="s">
        <v>255</v>
      </c>
      <c r="F261" s="1" t="s">
        <v>13</v>
      </c>
      <c r="G261" s="1">
        <v>30</v>
      </c>
      <c r="H261" s="1">
        <v>30</v>
      </c>
      <c r="I261" s="27">
        <v>15.85</v>
      </c>
      <c r="J261" s="27">
        <v>475.5</v>
      </c>
      <c r="K261" s="28">
        <f aca="true" t="shared" si="4" ref="K261:K320">I261*H261</f>
        <v>475.5</v>
      </c>
      <c r="L261" s="6" t="s">
        <v>242</v>
      </c>
    </row>
    <row r="262" spans="3:12" ht="52.5" thickBot="1">
      <c r="C262" s="7">
        <v>23796</v>
      </c>
      <c r="D262" s="8">
        <v>135</v>
      </c>
      <c r="E262" s="8" t="s">
        <v>256</v>
      </c>
      <c r="F262" s="8" t="s">
        <v>13</v>
      </c>
      <c r="G262" s="8">
        <v>50</v>
      </c>
      <c r="H262" s="8">
        <v>50</v>
      </c>
      <c r="I262" s="29">
        <v>16</v>
      </c>
      <c r="J262" s="29">
        <v>800</v>
      </c>
      <c r="K262" s="28">
        <f t="shared" si="4"/>
        <v>800</v>
      </c>
      <c r="L262" s="9" t="s">
        <v>242</v>
      </c>
    </row>
    <row r="263" spans="9:12" ht="39" thickBot="1">
      <c r="I263" s="32" t="s">
        <v>325</v>
      </c>
      <c r="J263" s="33">
        <f>SUM(J261:J262)</f>
        <v>1275.5</v>
      </c>
      <c r="K263" s="33">
        <f>SUM(K261:K262)</f>
        <v>1275.5</v>
      </c>
      <c r="L263" s="34" t="s">
        <v>326</v>
      </c>
    </row>
    <row r="264" spans="1:12" ht="27" thickBot="1">
      <c r="A264" s="18" t="s">
        <v>19</v>
      </c>
      <c r="B264" s="18" t="s">
        <v>18</v>
      </c>
      <c r="C264" s="2" t="s">
        <v>0</v>
      </c>
      <c r="D264" s="3" t="s">
        <v>1</v>
      </c>
      <c r="E264" s="3" t="s">
        <v>2</v>
      </c>
      <c r="F264" s="3" t="s">
        <v>3</v>
      </c>
      <c r="G264" s="3" t="s">
        <v>4</v>
      </c>
      <c r="H264" s="3" t="s">
        <v>4</v>
      </c>
      <c r="I264" s="26" t="s">
        <v>5</v>
      </c>
      <c r="J264" s="26" t="s">
        <v>6</v>
      </c>
      <c r="K264" s="26" t="s">
        <v>7</v>
      </c>
      <c r="L264" s="4" t="s">
        <v>8</v>
      </c>
    </row>
    <row r="265" spans="1:12" ht="16.5" thickBot="1" thickTop="1">
      <c r="A265" s="19" t="s">
        <v>240</v>
      </c>
      <c r="B265" s="19" t="s">
        <v>272</v>
      </c>
      <c r="C265" s="5">
        <v>31564</v>
      </c>
      <c r="D265" s="1">
        <v>11</v>
      </c>
      <c r="E265" s="1" t="s">
        <v>258</v>
      </c>
      <c r="F265" s="1" t="s">
        <v>13</v>
      </c>
      <c r="G265" s="1">
        <v>5</v>
      </c>
      <c r="H265" s="1">
        <v>5</v>
      </c>
      <c r="I265" s="27">
        <v>4.1</v>
      </c>
      <c r="J265" s="27">
        <v>20.5</v>
      </c>
      <c r="K265" s="28">
        <f t="shared" si="4"/>
        <v>20.5</v>
      </c>
      <c r="L265" s="6" t="s">
        <v>242</v>
      </c>
    </row>
    <row r="266" spans="3:12" ht="15.75" thickBot="1">
      <c r="C266" s="5">
        <v>31721</v>
      </c>
      <c r="D266" s="1">
        <v>12</v>
      </c>
      <c r="E266" s="1" t="s">
        <v>259</v>
      </c>
      <c r="F266" s="1" t="s">
        <v>13</v>
      </c>
      <c r="G266" s="1">
        <v>5</v>
      </c>
      <c r="H266" s="1">
        <v>5</v>
      </c>
      <c r="I266" s="27">
        <v>4</v>
      </c>
      <c r="J266" s="27">
        <v>20</v>
      </c>
      <c r="K266" s="28">
        <f t="shared" si="4"/>
        <v>20</v>
      </c>
      <c r="L266" s="6" t="s">
        <v>242</v>
      </c>
    </row>
    <row r="267" spans="3:12" ht="65.25" thickBot="1">
      <c r="C267" s="5">
        <v>1532</v>
      </c>
      <c r="D267" s="1">
        <v>15</v>
      </c>
      <c r="E267" s="1" t="s">
        <v>260</v>
      </c>
      <c r="F267" s="1" t="s">
        <v>13</v>
      </c>
      <c r="G267" s="1">
        <v>10</v>
      </c>
      <c r="H267" s="1">
        <v>10</v>
      </c>
      <c r="I267" s="27">
        <v>3.19</v>
      </c>
      <c r="J267" s="27">
        <v>31.9</v>
      </c>
      <c r="K267" s="28">
        <f t="shared" si="4"/>
        <v>31.9</v>
      </c>
      <c r="L267" s="6" t="s">
        <v>242</v>
      </c>
    </row>
    <row r="268" spans="3:12" ht="15.75" thickBot="1">
      <c r="C268" s="5">
        <v>4249</v>
      </c>
      <c r="D268" s="1">
        <v>42</v>
      </c>
      <c r="E268" s="1" t="s">
        <v>261</v>
      </c>
      <c r="F268" s="1" t="s">
        <v>99</v>
      </c>
      <c r="G268" s="1">
        <v>10</v>
      </c>
      <c r="H268" s="1">
        <v>10</v>
      </c>
      <c r="I268" s="27">
        <v>7.5</v>
      </c>
      <c r="J268" s="27">
        <v>75</v>
      </c>
      <c r="K268" s="28">
        <f t="shared" si="4"/>
        <v>75</v>
      </c>
      <c r="L268" s="6" t="s">
        <v>242</v>
      </c>
    </row>
    <row r="269" spans="3:12" ht="65.25" thickBot="1">
      <c r="C269" s="5">
        <v>12549</v>
      </c>
      <c r="D269" s="1">
        <v>56</v>
      </c>
      <c r="E269" s="1" t="s">
        <v>262</v>
      </c>
      <c r="F269" s="1" t="s">
        <v>99</v>
      </c>
      <c r="G269" s="1">
        <v>10</v>
      </c>
      <c r="H269" s="1">
        <v>10</v>
      </c>
      <c r="I269" s="27">
        <v>2.9</v>
      </c>
      <c r="J269" s="27">
        <v>29</v>
      </c>
      <c r="K269" s="28">
        <f t="shared" si="4"/>
        <v>29</v>
      </c>
      <c r="L269" s="6" t="s">
        <v>242</v>
      </c>
    </row>
    <row r="270" spans="3:12" ht="27" thickBot="1">
      <c r="C270" s="5">
        <v>31578</v>
      </c>
      <c r="D270" s="1">
        <v>119</v>
      </c>
      <c r="E270" s="1" t="s">
        <v>263</v>
      </c>
      <c r="F270" s="1" t="s">
        <v>226</v>
      </c>
      <c r="G270" s="1">
        <v>8</v>
      </c>
      <c r="H270" s="1">
        <v>8</v>
      </c>
      <c r="I270" s="27">
        <v>9.99</v>
      </c>
      <c r="J270" s="27">
        <v>79.92</v>
      </c>
      <c r="K270" s="28">
        <f t="shared" si="4"/>
        <v>79.92</v>
      </c>
      <c r="L270" s="6" t="s">
        <v>242</v>
      </c>
    </row>
    <row r="271" spans="3:12" ht="39.75" thickBot="1">
      <c r="C271" s="5">
        <v>10006</v>
      </c>
      <c r="D271" s="1">
        <v>146</v>
      </c>
      <c r="E271" s="1" t="s">
        <v>264</v>
      </c>
      <c r="F271" s="1" t="s">
        <v>13</v>
      </c>
      <c r="G271" s="1">
        <v>2</v>
      </c>
      <c r="H271" s="1">
        <v>2</v>
      </c>
      <c r="I271" s="27">
        <v>5.65</v>
      </c>
      <c r="J271" s="27">
        <v>11.3</v>
      </c>
      <c r="K271" s="28">
        <f t="shared" si="4"/>
        <v>11.3</v>
      </c>
      <c r="L271" s="6" t="s">
        <v>242</v>
      </c>
    </row>
    <row r="272" spans="3:12" ht="27" thickBot="1">
      <c r="C272" s="5">
        <v>31745</v>
      </c>
      <c r="D272" s="1">
        <v>159</v>
      </c>
      <c r="E272" s="1" t="s">
        <v>265</v>
      </c>
      <c r="F272" s="1" t="s">
        <v>99</v>
      </c>
      <c r="G272" s="1">
        <v>10</v>
      </c>
      <c r="H272" s="1">
        <v>10</v>
      </c>
      <c r="I272" s="27">
        <v>7</v>
      </c>
      <c r="J272" s="27">
        <v>70</v>
      </c>
      <c r="K272" s="28">
        <f t="shared" si="4"/>
        <v>70</v>
      </c>
      <c r="L272" s="6" t="s">
        <v>242</v>
      </c>
    </row>
    <row r="273" spans="3:12" ht="15.75" thickBot="1">
      <c r="C273" s="5">
        <v>6184</v>
      </c>
      <c r="D273" s="1">
        <v>164</v>
      </c>
      <c r="E273" s="1" t="s">
        <v>266</v>
      </c>
      <c r="F273" s="1" t="s">
        <v>99</v>
      </c>
      <c r="G273" s="1">
        <v>10</v>
      </c>
      <c r="H273" s="1">
        <v>10</v>
      </c>
      <c r="I273" s="27">
        <v>19</v>
      </c>
      <c r="J273" s="27">
        <v>190</v>
      </c>
      <c r="K273" s="28">
        <f t="shared" si="4"/>
        <v>190</v>
      </c>
      <c r="L273" s="6" t="s">
        <v>242</v>
      </c>
    </row>
    <row r="274" spans="3:12" ht="27" thickBot="1">
      <c r="C274" s="5">
        <v>31723</v>
      </c>
      <c r="D274" s="1">
        <v>185</v>
      </c>
      <c r="E274" s="1" t="s">
        <v>267</v>
      </c>
      <c r="F274" s="1" t="s">
        <v>99</v>
      </c>
      <c r="G274" s="1">
        <v>1050</v>
      </c>
      <c r="H274" s="1">
        <v>1050</v>
      </c>
      <c r="I274" s="27">
        <v>0.17</v>
      </c>
      <c r="J274" s="27">
        <v>178.5</v>
      </c>
      <c r="K274" s="28">
        <f t="shared" si="4"/>
        <v>178.5</v>
      </c>
      <c r="L274" s="6" t="s">
        <v>242</v>
      </c>
    </row>
    <row r="275" spans="3:12" ht="269.25" thickBot="1">
      <c r="C275" s="5">
        <v>7290</v>
      </c>
      <c r="D275" s="1">
        <v>186</v>
      </c>
      <c r="E275" s="1" t="s">
        <v>268</v>
      </c>
      <c r="F275" s="1" t="s">
        <v>99</v>
      </c>
      <c r="G275" s="1">
        <v>100</v>
      </c>
      <c r="H275" s="1">
        <v>100</v>
      </c>
      <c r="I275" s="27">
        <v>0.35</v>
      </c>
      <c r="J275" s="27">
        <v>35</v>
      </c>
      <c r="K275" s="28">
        <f t="shared" si="4"/>
        <v>35</v>
      </c>
      <c r="L275" s="6" t="s">
        <v>242</v>
      </c>
    </row>
    <row r="276" spans="3:12" ht="269.25" thickBot="1">
      <c r="C276" s="5">
        <v>8008</v>
      </c>
      <c r="D276" s="1">
        <v>191</v>
      </c>
      <c r="E276" s="1" t="s">
        <v>269</v>
      </c>
      <c r="F276" s="1" t="s">
        <v>99</v>
      </c>
      <c r="G276" s="1">
        <v>500</v>
      </c>
      <c r="H276" s="1">
        <v>500</v>
      </c>
      <c r="I276" s="27">
        <v>0.16</v>
      </c>
      <c r="J276" s="27">
        <v>80</v>
      </c>
      <c r="K276" s="28">
        <f t="shared" si="4"/>
        <v>80</v>
      </c>
      <c r="L276" s="6" t="s">
        <v>242</v>
      </c>
    </row>
    <row r="277" spans="3:12" ht="27" thickBot="1">
      <c r="C277" s="5">
        <v>12278</v>
      </c>
      <c r="D277" s="1">
        <v>192</v>
      </c>
      <c r="E277" s="1" t="s">
        <v>270</v>
      </c>
      <c r="F277" s="1" t="s">
        <v>99</v>
      </c>
      <c r="G277" s="1">
        <v>100</v>
      </c>
      <c r="H277" s="1">
        <v>100</v>
      </c>
      <c r="I277" s="27">
        <v>0.3</v>
      </c>
      <c r="J277" s="27">
        <v>30</v>
      </c>
      <c r="K277" s="28">
        <f t="shared" si="4"/>
        <v>30</v>
      </c>
      <c r="L277" s="6" t="s">
        <v>242</v>
      </c>
    </row>
    <row r="278" spans="3:12" ht="27" thickBot="1">
      <c r="C278" s="7">
        <v>17862</v>
      </c>
      <c r="D278" s="8">
        <v>224</v>
      </c>
      <c r="E278" s="8" t="s">
        <v>271</v>
      </c>
      <c r="F278" s="8" t="s">
        <v>99</v>
      </c>
      <c r="G278" s="8">
        <v>15</v>
      </c>
      <c r="H278" s="8">
        <v>15</v>
      </c>
      <c r="I278" s="29">
        <v>14</v>
      </c>
      <c r="J278" s="29">
        <v>210</v>
      </c>
      <c r="K278" s="28">
        <f t="shared" si="4"/>
        <v>210</v>
      </c>
      <c r="L278" s="9" t="s">
        <v>242</v>
      </c>
    </row>
    <row r="279" spans="9:12" ht="39" thickBot="1">
      <c r="I279" s="32" t="s">
        <v>325</v>
      </c>
      <c r="J279" s="33">
        <f>SUM(J265:J278)</f>
        <v>1061.12</v>
      </c>
      <c r="K279" s="33">
        <f>SUM(K265:K278)</f>
        <v>1061.12</v>
      </c>
      <c r="L279" s="34" t="s">
        <v>326</v>
      </c>
    </row>
    <row r="280" spans="1:12" ht="27" thickBot="1">
      <c r="A280" s="18" t="s">
        <v>19</v>
      </c>
      <c r="B280" s="18" t="s">
        <v>18</v>
      </c>
      <c r="C280" s="2" t="s">
        <v>0</v>
      </c>
      <c r="D280" s="3" t="s">
        <v>1</v>
      </c>
      <c r="E280" s="3" t="s">
        <v>2</v>
      </c>
      <c r="F280" s="3" t="s">
        <v>3</v>
      </c>
      <c r="G280" s="3" t="s">
        <v>4</v>
      </c>
      <c r="H280" s="3" t="s">
        <v>4</v>
      </c>
      <c r="I280" s="26" t="s">
        <v>5</v>
      </c>
      <c r="J280" s="26" t="s">
        <v>6</v>
      </c>
      <c r="K280" s="26" t="s">
        <v>7</v>
      </c>
      <c r="L280" s="4" t="s">
        <v>8</v>
      </c>
    </row>
    <row r="281" spans="1:12" ht="53.25" thickBot="1" thickTop="1">
      <c r="A281" s="19" t="s">
        <v>240</v>
      </c>
      <c r="B281" s="19" t="s">
        <v>282</v>
      </c>
      <c r="C281" s="5">
        <v>17788</v>
      </c>
      <c r="D281" s="1">
        <v>54</v>
      </c>
      <c r="E281" s="1" t="s">
        <v>273</v>
      </c>
      <c r="F281" s="1" t="s">
        <v>99</v>
      </c>
      <c r="G281" s="1">
        <v>20</v>
      </c>
      <c r="H281" s="1">
        <v>20</v>
      </c>
      <c r="I281" s="27">
        <v>2.4</v>
      </c>
      <c r="J281" s="27">
        <v>48</v>
      </c>
      <c r="K281" s="28">
        <f t="shared" si="4"/>
        <v>48</v>
      </c>
      <c r="L281" s="6" t="s">
        <v>242</v>
      </c>
    </row>
    <row r="282" spans="3:12" ht="65.25" thickBot="1">
      <c r="C282" s="5">
        <v>16280</v>
      </c>
      <c r="D282" s="1">
        <v>55</v>
      </c>
      <c r="E282" s="1" t="s">
        <v>274</v>
      </c>
      <c r="F282" s="1" t="s">
        <v>13</v>
      </c>
      <c r="G282" s="1">
        <v>10</v>
      </c>
      <c r="H282" s="1">
        <v>10</v>
      </c>
      <c r="I282" s="27">
        <v>30.2</v>
      </c>
      <c r="J282" s="27">
        <v>302</v>
      </c>
      <c r="K282" s="28">
        <f t="shared" si="4"/>
        <v>302</v>
      </c>
      <c r="L282" s="6" t="s">
        <v>242</v>
      </c>
    </row>
    <row r="283" spans="3:12" ht="27" thickBot="1">
      <c r="C283" s="5">
        <v>7295</v>
      </c>
      <c r="D283" s="1">
        <v>77</v>
      </c>
      <c r="E283" s="1" t="s">
        <v>275</v>
      </c>
      <c r="F283" s="1" t="s">
        <v>226</v>
      </c>
      <c r="G283" s="1">
        <v>3</v>
      </c>
      <c r="H283" s="1">
        <v>3</v>
      </c>
      <c r="I283" s="27">
        <v>4.2</v>
      </c>
      <c r="J283" s="27">
        <v>12.6</v>
      </c>
      <c r="K283" s="28">
        <f t="shared" si="4"/>
        <v>12.600000000000001</v>
      </c>
      <c r="L283" s="6" t="s">
        <v>242</v>
      </c>
    </row>
    <row r="284" spans="3:12" ht="52.5" thickBot="1">
      <c r="C284" s="5">
        <v>23756</v>
      </c>
      <c r="D284" s="1">
        <v>122</v>
      </c>
      <c r="E284" s="1" t="s">
        <v>276</v>
      </c>
      <c r="F284" s="1" t="s">
        <v>277</v>
      </c>
      <c r="G284" s="1">
        <v>20</v>
      </c>
      <c r="H284" s="1">
        <v>20</v>
      </c>
      <c r="I284" s="27">
        <v>0.88</v>
      </c>
      <c r="J284" s="27">
        <v>17.6</v>
      </c>
      <c r="K284" s="28">
        <f t="shared" si="4"/>
        <v>17.6</v>
      </c>
      <c r="L284" s="6" t="s">
        <v>242</v>
      </c>
    </row>
    <row r="285" spans="3:12" ht="39.75" thickBot="1">
      <c r="C285" s="5">
        <v>23803</v>
      </c>
      <c r="D285" s="1">
        <v>129</v>
      </c>
      <c r="E285" s="1" t="s">
        <v>278</v>
      </c>
      <c r="F285" s="1" t="s">
        <v>13</v>
      </c>
      <c r="G285" s="1">
        <v>60</v>
      </c>
      <c r="H285" s="1">
        <v>60</v>
      </c>
      <c r="I285" s="27">
        <v>19.5</v>
      </c>
      <c r="J285" s="27">
        <v>1170</v>
      </c>
      <c r="K285" s="28">
        <f t="shared" si="4"/>
        <v>1170</v>
      </c>
      <c r="L285" s="6" t="s">
        <v>242</v>
      </c>
    </row>
    <row r="286" spans="3:12" ht="39.75" thickBot="1">
      <c r="C286" s="5">
        <v>23804</v>
      </c>
      <c r="D286" s="1">
        <v>130</v>
      </c>
      <c r="E286" s="1" t="s">
        <v>279</v>
      </c>
      <c r="F286" s="1" t="s">
        <v>13</v>
      </c>
      <c r="G286" s="1">
        <v>10</v>
      </c>
      <c r="H286" s="1">
        <v>10</v>
      </c>
      <c r="I286" s="27">
        <v>20.65</v>
      </c>
      <c r="J286" s="27">
        <v>206.5</v>
      </c>
      <c r="K286" s="28">
        <f t="shared" si="4"/>
        <v>206.5</v>
      </c>
      <c r="L286" s="6" t="s">
        <v>242</v>
      </c>
    </row>
    <row r="287" spans="3:12" ht="39.75" thickBot="1">
      <c r="C287" s="5">
        <v>23802</v>
      </c>
      <c r="D287" s="1">
        <v>131</v>
      </c>
      <c r="E287" s="1" t="s">
        <v>280</v>
      </c>
      <c r="F287" s="1" t="s">
        <v>13</v>
      </c>
      <c r="G287" s="1">
        <v>10</v>
      </c>
      <c r="H287" s="1">
        <v>10</v>
      </c>
      <c r="I287" s="27">
        <v>21.8</v>
      </c>
      <c r="J287" s="27">
        <v>218</v>
      </c>
      <c r="K287" s="28">
        <f t="shared" si="4"/>
        <v>218</v>
      </c>
      <c r="L287" s="6" t="s">
        <v>242</v>
      </c>
    </row>
    <row r="288" spans="3:12" ht="103.5" thickBot="1">
      <c r="C288" s="7">
        <v>28143</v>
      </c>
      <c r="D288" s="8">
        <v>201</v>
      </c>
      <c r="E288" s="8" t="s">
        <v>281</v>
      </c>
      <c r="F288" s="8" t="s">
        <v>99</v>
      </c>
      <c r="G288" s="8">
        <v>1000</v>
      </c>
      <c r="H288" s="8">
        <v>1000</v>
      </c>
      <c r="I288" s="29">
        <v>1.5</v>
      </c>
      <c r="J288" s="29">
        <v>1500</v>
      </c>
      <c r="K288" s="28">
        <f t="shared" si="4"/>
        <v>1500</v>
      </c>
      <c r="L288" s="9" t="s">
        <v>242</v>
      </c>
    </row>
    <row r="289" spans="9:12" ht="39" thickBot="1">
      <c r="I289" s="32" t="s">
        <v>325</v>
      </c>
      <c r="J289" s="33">
        <f>SUM(J281:J288)</f>
        <v>3474.7</v>
      </c>
      <c r="K289" s="33">
        <f>SUM(K281:K288)</f>
        <v>3474.7</v>
      </c>
      <c r="L289" s="34" t="s">
        <v>326</v>
      </c>
    </row>
    <row r="290" spans="1:12" ht="27" thickBot="1">
      <c r="A290" s="18" t="s">
        <v>19</v>
      </c>
      <c r="B290" s="18" t="s">
        <v>18</v>
      </c>
      <c r="C290" s="2" t="s">
        <v>0</v>
      </c>
      <c r="D290" s="3" t="s">
        <v>1</v>
      </c>
      <c r="E290" s="3" t="s">
        <v>2</v>
      </c>
      <c r="F290" s="3" t="s">
        <v>3</v>
      </c>
      <c r="G290" s="3" t="s">
        <v>4</v>
      </c>
      <c r="H290" s="3" t="s">
        <v>4</v>
      </c>
      <c r="I290" s="26" t="s">
        <v>5</v>
      </c>
      <c r="J290" s="26" t="s">
        <v>6</v>
      </c>
      <c r="K290" s="26" t="s">
        <v>7</v>
      </c>
      <c r="L290" s="4" t="s">
        <v>8</v>
      </c>
    </row>
    <row r="291" spans="1:12" ht="16.5" thickBot="1" thickTop="1">
      <c r="A291" s="19" t="s">
        <v>240</v>
      </c>
      <c r="B291" s="19" t="s">
        <v>288</v>
      </c>
      <c r="C291" s="5">
        <v>13752</v>
      </c>
      <c r="D291" s="1">
        <v>111</v>
      </c>
      <c r="E291" s="1" t="s">
        <v>283</v>
      </c>
      <c r="F291" s="1" t="s">
        <v>13</v>
      </c>
      <c r="G291" s="1">
        <v>3</v>
      </c>
      <c r="H291" s="1">
        <v>3</v>
      </c>
      <c r="I291" s="27">
        <v>13.84</v>
      </c>
      <c r="J291" s="27">
        <v>41.52</v>
      </c>
      <c r="K291" s="28">
        <f t="shared" si="4"/>
        <v>41.519999999999996</v>
      </c>
      <c r="L291" s="6" t="s">
        <v>242</v>
      </c>
    </row>
    <row r="292" spans="3:12" ht="15.75" thickBot="1">
      <c r="C292" s="5">
        <v>26518</v>
      </c>
      <c r="D292" s="1">
        <v>161</v>
      </c>
      <c r="E292" s="1" t="s">
        <v>284</v>
      </c>
      <c r="F292" s="1" t="s">
        <v>99</v>
      </c>
      <c r="G292" s="1">
        <v>10</v>
      </c>
      <c r="H292" s="1">
        <v>10</v>
      </c>
      <c r="I292" s="27">
        <v>14.79</v>
      </c>
      <c r="J292" s="27">
        <v>147.9</v>
      </c>
      <c r="K292" s="28">
        <f t="shared" si="4"/>
        <v>147.89999999999998</v>
      </c>
      <c r="L292" s="6" t="s">
        <v>242</v>
      </c>
    </row>
    <row r="293" spans="3:12" ht="27" thickBot="1">
      <c r="C293" s="5">
        <v>14611</v>
      </c>
      <c r="D293" s="1">
        <v>166</v>
      </c>
      <c r="E293" s="1" t="s">
        <v>285</v>
      </c>
      <c r="F293" s="1" t="s">
        <v>99</v>
      </c>
      <c r="G293" s="1">
        <v>10</v>
      </c>
      <c r="H293" s="1">
        <v>10</v>
      </c>
      <c r="I293" s="27">
        <v>5.13</v>
      </c>
      <c r="J293" s="27">
        <v>51.3</v>
      </c>
      <c r="K293" s="28">
        <f t="shared" si="4"/>
        <v>51.3</v>
      </c>
      <c r="L293" s="6" t="s">
        <v>242</v>
      </c>
    </row>
    <row r="294" spans="3:12" ht="27" thickBot="1">
      <c r="C294" s="5">
        <v>24551</v>
      </c>
      <c r="D294" s="1">
        <v>187</v>
      </c>
      <c r="E294" s="1" t="s">
        <v>286</v>
      </c>
      <c r="F294" s="1" t="s">
        <v>13</v>
      </c>
      <c r="G294" s="1">
        <v>4</v>
      </c>
      <c r="H294" s="1">
        <v>4</v>
      </c>
      <c r="I294" s="27">
        <v>14.82</v>
      </c>
      <c r="J294" s="27">
        <v>59.28</v>
      </c>
      <c r="K294" s="28">
        <f t="shared" si="4"/>
        <v>59.28</v>
      </c>
      <c r="L294" s="6" t="s">
        <v>242</v>
      </c>
    </row>
    <row r="295" spans="3:12" ht="27" thickBot="1">
      <c r="C295" s="7">
        <v>31656</v>
      </c>
      <c r="D295" s="8">
        <v>225</v>
      </c>
      <c r="E295" s="8" t="s">
        <v>287</v>
      </c>
      <c r="F295" s="8" t="s">
        <v>99</v>
      </c>
      <c r="G295" s="8">
        <v>15</v>
      </c>
      <c r="H295" s="8">
        <v>15</v>
      </c>
      <c r="I295" s="29">
        <v>11.84</v>
      </c>
      <c r="J295" s="29">
        <v>177.6</v>
      </c>
      <c r="K295" s="28">
        <f t="shared" si="4"/>
        <v>177.6</v>
      </c>
      <c r="L295" s="9" t="s">
        <v>242</v>
      </c>
    </row>
    <row r="296" spans="9:12" ht="39" thickBot="1">
      <c r="I296" s="32" t="s">
        <v>325</v>
      </c>
      <c r="J296" s="33">
        <f>SUM(J291:J295)</f>
        <v>477.6</v>
      </c>
      <c r="K296" s="33">
        <f>SUM(K291:K295)</f>
        <v>477.6</v>
      </c>
      <c r="L296" s="34" t="s">
        <v>326</v>
      </c>
    </row>
    <row r="297" spans="1:12" ht="27" thickBot="1">
      <c r="A297" s="18" t="s">
        <v>19</v>
      </c>
      <c r="B297" s="18" t="s">
        <v>18</v>
      </c>
      <c r="C297" s="2" t="s">
        <v>0</v>
      </c>
      <c r="D297" s="3" t="s">
        <v>1</v>
      </c>
      <c r="E297" s="3" t="s">
        <v>2</v>
      </c>
      <c r="F297" s="3" t="s">
        <v>3</v>
      </c>
      <c r="G297" s="3" t="s">
        <v>4</v>
      </c>
      <c r="H297" s="3" t="s">
        <v>4</v>
      </c>
      <c r="I297" s="26" t="s">
        <v>5</v>
      </c>
      <c r="J297" s="26" t="s">
        <v>6</v>
      </c>
      <c r="K297" s="26" t="s">
        <v>7</v>
      </c>
      <c r="L297" s="4" t="s">
        <v>8</v>
      </c>
    </row>
    <row r="298" spans="1:12" ht="40.5" thickBot="1" thickTop="1">
      <c r="A298" s="19" t="s">
        <v>240</v>
      </c>
      <c r="B298" s="19" t="s">
        <v>290</v>
      </c>
      <c r="C298" s="7">
        <v>20115</v>
      </c>
      <c r="D298" s="8">
        <v>33</v>
      </c>
      <c r="E298" s="8" t="s">
        <v>289</v>
      </c>
      <c r="F298" s="8" t="s">
        <v>99</v>
      </c>
      <c r="G298" s="8">
        <v>15</v>
      </c>
      <c r="H298" s="8">
        <v>15</v>
      </c>
      <c r="I298" s="29">
        <v>29.99</v>
      </c>
      <c r="J298" s="29">
        <v>449.85</v>
      </c>
      <c r="K298" s="28">
        <f t="shared" si="4"/>
        <v>449.84999999999997</v>
      </c>
      <c r="L298" s="9" t="s">
        <v>242</v>
      </c>
    </row>
    <row r="299" spans="9:12" ht="39" thickBot="1">
      <c r="I299" s="32" t="s">
        <v>325</v>
      </c>
      <c r="J299" s="33">
        <f>J298</f>
        <v>449.85</v>
      </c>
      <c r="K299" s="33">
        <f>K298</f>
        <v>449.84999999999997</v>
      </c>
      <c r="L299" s="34" t="s">
        <v>326</v>
      </c>
    </row>
    <row r="300" spans="1:12" ht="27" thickBot="1">
      <c r="A300" s="20" t="s">
        <v>19</v>
      </c>
      <c r="B300" s="20" t="s">
        <v>18</v>
      </c>
      <c r="C300" s="2" t="s">
        <v>0</v>
      </c>
      <c r="D300" s="3" t="s">
        <v>1</v>
      </c>
      <c r="E300" s="3" t="s">
        <v>2</v>
      </c>
      <c r="F300" s="3" t="s">
        <v>3</v>
      </c>
      <c r="G300" s="3" t="s">
        <v>4</v>
      </c>
      <c r="H300" s="3" t="s">
        <v>4</v>
      </c>
      <c r="I300" s="26" t="s">
        <v>5</v>
      </c>
      <c r="J300" s="26" t="s">
        <v>6</v>
      </c>
      <c r="K300" s="26" t="s">
        <v>7</v>
      </c>
      <c r="L300" s="4" t="s">
        <v>8</v>
      </c>
    </row>
    <row r="301" spans="1:12" ht="40.5" thickBot="1" thickTop="1">
      <c r="A301" s="21" t="s">
        <v>297</v>
      </c>
      <c r="B301" s="21" t="s">
        <v>296</v>
      </c>
      <c r="C301" s="5">
        <v>42729</v>
      </c>
      <c r="D301" s="1">
        <v>147</v>
      </c>
      <c r="E301" s="1" t="s">
        <v>291</v>
      </c>
      <c r="F301" s="1" t="s">
        <v>15</v>
      </c>
      <c r="G301" s="1">
        <v>20</v>
      </c>
      <c r="H301" s="1">
        <v>20</v>
      </c>
      <c r="I301" s="27">
        <v>280</v>
      </c>
      <c r="J301" s="27">
        <v>5600</v>
      </c>
      <c r="K301" s="28">
        <f t="shared" si="4"/>
        <v>5600</v>
      </c>
      <c r="L301" s="6" t="s">
        <v>292</v>
      </c>
    </row>
    <row r="302" spans="3:12" ht="15.75" thickBot="1">
      <c r="C302" s="5">
        <v>25038</v>
      </c>
      <c r="D302" s="1">
        <v>164</v>
      </c>
      <c r="E302" s="1" t="s">
        <v>293</v>
      </c>
      <c r="F302" s="1" t="s">
        <v>10</v>
      </c>
      <c r="G302" s="1">
        <v>5</v>
      </c>
      <c r="H302" s="1">
        <v>5</v>
      </c>
      <c r="I302" s="27">
        <v>160</v>
      </c>
      <c r="J302" s="27">
        <v>800</v>
      </c>
      <c r="K302" s="28">
        <f t="shared" si="4"/>
        <v>800</v>
      </c>
      <c r="L302" s="6" t="s">
        <v>294</v>
      </c>
    </row>
    <row r="303" spans="3:12" ht="39.75" thickBot="1">
      <c r="C303" s="7">
        <v>7637</v>
      </c>
      <c r="D303" s="8">
        <v>182</v>
      </c>
      <c r="E303" s="8" t="s">
        <v>295</v>
      </c>
      <c r="F303" s="8" t="s">
        <v>10</v>
      </c>
      <c r="G303" s="8">
        <v>6</v>
      </c>
      <c r="H303" s="8">
        <v>6</v>
      </c>
      <c r="I303" s="29">
        <v>240</v>
      </c>
      <c r="J303" s="29">
        <v>1440</v>
      </c>
      <c r="K303" s="28">
        <f t="shared" si="4"/>
        <v>1440</v>
      </c>
      <c r="L303" s="9" t="s">
        <v>292</v>
      </c>
    </row>
    <row r="304" spans="9:12" ht="39" thickBot="1">
      <c r="I304" s="32" t="s">
        <v>325</v>
      </c>
      <c r="J304" s="33">
        <f>SUM(J301:J303)</f>
        <v>7840</v>
      </c>
      <c r="K304" s="33">
        <f>SUM(K301:K303)</f>
        <v>7840</v>
      </c>
      <c r="L304" s="34" t="s">
        <v>326</v>
      </c>
    </row>
    <row r="305" spans="1:12" ht="27" thickBot="1">
      <c r="A305" s="20" t="s">
        <v>19</v>
      </c>
      <c r="B305" s="20" t="s">
        <v>18</v>
      </c>
      <c r="C305" s="2" t="s">
        <v>0</v>
      </c>
      <c r="D305" s="3" t="s">
        <v>1</v>
      </c>
      <c r="E305" s="3" t="s">
        <v>2</v>
      </c>
      <c r="F305" s="3" t="s">
        <v>3</v>
      </c>
      <c r="G305" s="3" t="s">
        <v>4</v>
      </c>
      <c r="H305" s="3" t="s">
        <v>4</v>
      </c>
      <c r="I305" s="26" t="s">
        <v>5</v>
      </c>
      <c r="J305" s="26" t="s">
        <v>6</v>
      </c>
      <c r="K305" s="26" t="s">
        <v>7</v>
      </c>
      <c r="L305" s="4" t="s">
        <v>8</v>
      </c>
    </row>
    <row r="306" spans="1:12" ht="27.75" thickBot="1" thickTop="1">
      <c r="A306" s="21" t="s">
        <v>297</v>
      </c>
      <c r="B306" s="21" t="s">
        <v>55</v>
      </c>
      <c r="C306" s="5">
        <v>48504</v>
      </c>
      <c r="D306" s="1">
        <v>121</v>
      </c>
      <c r="E306" s="1" t="s">
        <v>298</v>
      </c>
      <c r="F306" s="1" t="s">
        <v>15</v>
      </c>
      <c r="G306" s="1">
        <v>2</v>
      </c>
      <c r="H306" s="1">
        <v>2</v>
      </c>
      <c r="I306" s="27">
        <v>60</v>
      </c>
      <c r="J306" s="27">
        <v>120</v>
      </c>
      <c r="K306" s="28">
        <f t="shared" si="4"/>
        <v>120</v>
      </c>
      <c r="L306" s="6" t="s">
        <v>292</v>
      </c>
    </row>
    <row r="307" spans="3:12" ht="27" thickBot="1">
      <c r="C307" s="5">
        <v>44648</v>
      </c>
      <c r="D307" s="1">
        <v>137</v>
      </c>
      <c r="E307" s="1" t="s">
        <v>299</v>
      </c>
      <c r="F307" s="1" t="s">
        <v>15</v>
      </c>
      <c r="G307" s="1">
        <v>2</v>
      </c>
      <c r="H307" s="1">
        <v>2</v>
      </c>
      <c r="I307" s="27">
        <v>87</v>
      </c>
      <c r="J307" s="27">
        <v>174</v>
      </c>
      <c r="K307" s="28">
        <f t="shared" si="4"/>
        <v>174</v>
      </c>
      <c r="L307" s="6" t="s">
        <v>292</v>
      </c>
    </row>
    <row r="308" spans="3:12" ht="27" thickBot="1">
      <c r="C308" s="5">
        <v>48478</v>
      </c>
      <c r="D308" s="1">
        <v>148</v>
      </c>
      <c r="E308" s="1" t="s">
        <v>300</v>
      </c>
      <c r="F308" s="1" t="s">
        <v>15</v>
      </c>
      <c r="G308" s="1">
        <v>2</v>
      </c>
      <c r="H308" s="1">
        <v>2</v>
      </c>
      <c r="I308" s="27">
        <v>70</v>
      </c>
      <c r="J308" s="27">
        <v>140</v>
      </c>
      <c r="K308" s="28">
        <f t="shared" si="4"/>
        <v>140</v>
      </c>
      <c r="L308" s="6" t="s">
        <v>292</v>
      </c>
    </row>
    <row r="309" spans="3:12" ht="27" thickBot="1">
      <c r="C309" s="7">
        <v>47867</v>
      </c>
      <c r="D309" s="8">
        <v>150</v>
      </c>
      <c r="E309" s="8" t="s">
        <v>301</v>
      </c>
      <c r="F309" s="8" t="s">
        <v>10</v>
      </c>
      <c r="G309" s="8">
        <v>2</v>
      </c>
      <c r="H309" s="8">
        <v>2</v>
      </c>
      <c r="I309" s="29">
        <v>50</v>
      </c>
      <c r="J309" s="29">
        <v>100</v>
      </c>
      <c r="K309" s="28">
        <f t="shared" si="4"/>
        <v>100</v>
      </c>
      <c r="L309" s="9" t="s">
        <v>292</v>
      </c>
    </row>
    <row r="310" spans="9:12" ht="39" thickBot="1">
      <c r="I310" s="32" t="s">
        <v>325</v>
      </c>
      <c r="J310" s="33">
        <f>SUM(J306:J309)</f>
        <v>534</v>
      </c>
      <c r="K310" s="33">
        <f>SUM(K306:K309)</f>
        <v>534</v>
      </c>
      <c r="L310" s="34" t="s">
        <v>326</v>
      </c>
    </row>
    <row r="311" spans="1:12" ht="27" thickBot="1">
      <c r="A311" s="20" t="s">
        <v>19</v>
      </c>
      <c r="B311" s="20" t="s">
        <v>18</v>
      </c>
      <c r="C311" s="2" t="s">
        <v>0</v>
      </c>
      <c r="D311" s="3" t="s">
        <v>1</v>
      </c>
      <c r="E311" s="3" t="s">
        <v>2</v>
      </c>
      <c r="F311" s="3" t="s">
        <v>3</v>
      </c>
      <c r="G311" s="3" t="s">
        <v>4</v>
      </c>
      <c r="H311" s="3" t="s">
        <v>4</v>
      </c>
      <c r="I311" s="26" t="s">
        <v>5</v>
      </c>
      <c r="J311" s="26" t="s">
        <v>6</v>
      </c>
      <c r="K311" s="26" t="s">
        <v>7</v>
      </c>
      <c r="L311" s="4" t="s">
        <v>8</v>
      </c>
    </row>
    <row r="312" spans="1:12" ht="16.5" thickBot="1" thickTop="1">
      <c r="A312" s="21" t="s">
        <v>297</v>
      </c>
      <c r="B312" s="21" t="s">
        <v>134</v>
      </c>
      <c r="C312" s="5">
        <v>48479</v>
      </c>
      <c r="D312" s="1">
        <v>5</v>
      </c>
      <c r="E312" s="1" t="s">
        <v>302</v>
      </c>
      <c r="F312" s="1" t="s">
        <v>15</v>
      </c>
      <c r="G312" s="1">
        <v>1</v>
      </c>
      <c r="H312" s="1">
        <v>1</v>
      </c>
      <c r="I312" s="27">
        <v>210</v>
      </c>
      <c r="J312" s="27">
        <v>210</v>
      </c>
      <c r="K312" s="28">
        <f t="shared" si="4"/>
        <v>210</v>
      </c>
      <c r="L312" s="6" t="s">
        <v>292</v>
      </c>
    </row>
    <row r="313" spans="3:12" ht="27" thickBot="1">
      <c r="C313" s="5">
        <v>17203</v>
      </c>
      <c r="D313" s="1">
        <v>124</v>
      </c>
      <c r="E313" s="1" t="s">
        <v>303</v>
      </c>
      <c r="F313" s="1" t="s">
        <v>15</v>
      </c>
      <c r="G313" s="1">
        <v>3</v>
      </c>
      <c r="H313" s="1">
        <v>3</v>
      </c>
      <c r="I313" s="27">
        <v>174</v>
      </c>
      <c r="J313" s="27">
        <v>522</v>
      </c>
      <c r="K313" s="28">
        <f t="shared" si="4"/>
        <v>522</v>
      </c>
      <c r="L313" s="6" t="s">
        <v>292</v>
      </c>
    </row>
    <row r="314" spans="3:12" ht="15.75" thickBot="1">
      <c r="C314" s="7">
        <v>5701</v>
      </c>
      <c r="D314" s="8">
        <v>128</v>
      </c>
      <c r="E314" s="8" t="s">
        <v>304</v>
      </c>
      <c r="F314" s="8" t="s">
        <v>15</v>
      </c>
      <c r="G314" s="8">
        <v>3</v>
      </c>
      <c r="H314" s="8">
        <v>3</v>
      </c>
      <c r="I314" s="29">
        <v>121</v>
      </c>
      <c r="J314" s="29">
        <v>363</v>
      </c>
      <c r="K314" s="28">
        <f t="shared" si="4"/>
        <v>363</v>
      </c>
      <c r="L314" s="9" t="s">
        <v>292</v>
      </c>
    </row>
    <row r="315" spans="9:12" ht="39" thickBot="1">
      <c r="I315" s="32" t="s">
        <v>325</v>
      </c>
      <c r="J315" s="33">
        <f>SUM(J312:J314)</f>
        <v>1095</v>
      </c>
      <c r="K315" s="33">
        <f>SUM(K312:K314)</f>
        <v>1095</v>
      </c>
      <c r="L315" s="34" t="s">
        <v>326</v>
      </c>
    </row>
    <row r="316" spans="1:12" ht="27" thickBot="1">
      <c r="A316" s="20" t="s">
        <v>19</v>
      </c>
      <c r="B316" s="20" t="s">
        <v>18</v>
      </c>
      <c r="C316" s="2" t="s">
        <v>0</v>
      </c>
      <c r="D316" s="3" t="s">
        <v>1</v>
      </c>
      <c r="E316" s="3" t="s">
        <v>2</v>
      </c>
      <c r="F316" s="3" t="s">
        <v>3</v>
      </c>
      <c r="G316" s="3" t="s">
        <v>4</v>
      </c>
      <c r="H316" s="3" t="s">
        <v>4</v>
      </c>
      <c r="I316" s="26" t="s">
        <v>5</v>
      </c>
      <c r="J316" s="26" t="s">
        <v>6</v>
      </c>
      <c r="K316" s="26" t="s">
        <v>7</v>
      </c>
      <c r="L316" s="4" t="s">
        <v>8</v>
      </c>
    </row>
    <row r="317" spans="1:12" ht="27.75" thickBot="1" thickTop="1">
      <c r="A317" s="21" t="s">
        <v>297</v>
      </c>
      <c r="B317" s="21" t="s">
        <v>306</v>
      </c>
      <c r="C317" s="7">
        <v>2387</v>
      </c>
      <c r="D317" s="8">
        <v>9</v>
      </c>
      <c r="E317" s="8" t="s">
        <v>305</v>
      </c>
      <c r="F317" s="8" t="s">
        <v>15</v>
      </c>
      <c r="G317" s="8">
        <v>20</v>
      </c>
      <c r="H317" s="8">
        <v>20</v>
      </c>
      <c r="I317" s="29">
        <v>81</v>
      </c>
      <c r="J317" s="29">
        <v>1620</v>
      </c>
      <c r="K317" s="28">
        <f t="shared" si="4"/>
        <v>1620</v>
      </c>
      <c r="L317" s="9" t="s">
        <v>292</v>
      </c>
    </row>
    <row r="318" spans="9:12" ht="39" thickBot="1">
      <c r="I318" s="32" t="s">
        <v>325</v>
      </c>
      <c r="J318" s="33">
        <f>J317</f>
        <v>1620</v>
      </c>
      <c r="K318" s="33">
        <f>K317</f>
        <v>1620</v>
      </c>
      <c r="L318" s="34" t="s">
        <v>326</v>
      </c>
    </row>
    <row r="319" spans="1:12" ht="27" thickBot="1">
      <c r="A319" s="20" t="s">
        <v>19</v>
      </c>
      <c r="B319" s="20" t="s">
        <v>18</v>
      </c>
      <c r="C319" s="2" t="s">
        <v>0</v>
      </c>
      <c r="D319" s="3" t="s">
        <v>1</v>
      </c>
      <c r="E319" s="3" t="s">
        <v>2</v>
      </c>
      <c r="F319" s="3" t="s">
        <v>3</v>
      </c>
      <c r="G319" s="3" t="s">
        <v>4</v>
      </c>
      <c r="H319" s="3" t="s">
        <v>4</v>
      </c>
      <c r="I319" s="26" t="s">
        <v>5</v>
      </c>
      <c r="J319" s="26" t="s">
        <v>6</v>
      </c>
      <c r="K319" s="26" t="s">
        <v>7</v>
      </c>
      <c r="L319" s="4" t="s">
        <v>8</v>
      </c>
    </row>
    <row r="320" spans="1:12" ht="27.75" thickBot="1" thickTop="1">
      <c r="A320" s="21" t="s">
        <v>297</v>
      </c>
      <c r="B320" s="21" t="s">
        <v>308</v>
      </c>
      <c r="C320" s="7">
        <v>31917</v>
      </c>
      <c r="D320" s="8">
        <v>111</v>
      </c>
      <c r="E320" s="8" t="s">
        <v>307</v>
      </c>
      <c r="F320" s="8" t="s">
        <v>13</v>
      </c>
      <c r="G320" s="8">
        <v>1</v>
      </c>
      <c r="H320" s="8">
        <v>1</v>
      </c>
      <c r="I320" s="29">
        <v>368.94</v>
      </c>
      <c r="J320" s="29">
        <v>368.94</v>
      </c>
      <c r="K320" s="28">
        <f t="shared" si="4"/>
        <v>368.94</v>
      </c>
      <c r="L320" s="9" t="s">
        <v>294</v>
      </c>
    </row>
    <row r="321" spans="9:12" ht="39" thickBot="1">
      <c r="I321" s="32" t="s">
        <v>325</v>
      </c>
      <c r="J321" s="33">
        <f>J320</f>
        <v>368.94</v>
      </c>
      <c r="K321" s="33">
        <f>K320</f>
        <v>368.94</v>
      </c>
      <c r="L321" s="34" t="s">
        <v>326</v>
      </c>
    </row>
    <row r="322" spans="1:12" ht="27" thickBot="1">
      <c r="A322" s="20" t="s">
        <v>19</v>
      </c>
      <c r="B322" s="20" t="s">
        <v>18</v>
      </c>
      <c r="C322" s="2" t="s">
        <v>0</v>
      </c>
      <c r="D322" s="3" t="s">
        <v>1</v>
      </c>
      <c r="E322" s="3" t="s">
        <v>2</v>
      </c>
      <c r="F322" s="3" t="s">
        <v>3</v>
      </c>
      <c r="G322" s="3" t="s">
        <v>4</v>
      </c>
      <c r="H322" s="3" t="s">
        <v>4</v>
      </c>
      <c r="I322" s="26" t="s">
        <v>5</v>
      </c>
      <c r="J322" s="26" t="s">
        <v>6</v>
      </c>
      <c r="K322" s="26" t="s">
        <v>7</v>
      </c>
      <c r="L322" s="4" t="s">
        <v>8</v>
      </c>
    </row>
    <row r="323" spans="1:12" ht="27.75" thickBot="1" thickTop="1">
      <c r="A323" s="21" t="s">
        <v>297</v>
      </c>
      <c r="B323" s="21" t="s">
        <v>190</v>
      </c>
      <c r="C323" s="5">
        <v>24665</v>
      </c>
      <c r="D323" s="1">
        <v>96</v>
      </c>
      <c r="E323" s="1" t="s">
        <v>309</v>
      </c>
      <c r="F323" s="1" t="s">
        <v>15</v>
      </c>
      <c r="G323" s="1">
        <v>5</v>
      </c>
      <c r="H323" s="1">
        <v>5</v>
      </c>
      <c r="I323" s="27">
        <v>135</v>
      </c>
      <c r="J323" s="27">
        <v>675</v>
      </c>
      <c r="K323" s="28">
        <f>I323*H323</f>
        <v>675</v>
      </c>
      <c r="L323" s="6" t="s">
        <v>292</v>
      </c>
    </row>
    <row r="324" spans="3:12" ht="39.75" thickBot="1">
      <c r="C324" s="7">
        <v>31705</v>
      </c>
      <c r="D324" s="8">
        <v>140</v>
      </c>
      <c r="E324" s="8" t="s">
        <v>310</v>
      </c>
      <c r="F324" s="8" t="s">
        <v>10</v>
      </c>
      <c r="G324" s="8">
        <v>40</v>
      </c>
      <c r="H324" s="8">
        <v>40</v>
      </c>
      <c r="I324" s="29">
        <v>24.99</v>
      </c>
      <c r="J324" s="29">
        <v>999.6</v>
      </c>
      <c r="K324" s="28">
        <f>I324*H324</f>
        <v>999.5999999999999</v>
      </c>
      <c r="L324" s="9" t="s">
        <v>292</v>
      </c>
    </row>
    <row r="325" spans="9:12" ht="39" thickBot="1">
      <c r="I325" s="32" t="s">
        <v>325</v>
      </c>
      <c r="J325" s="33">
        <f>SUM(J323:J324)</f>
        <v>1674.6</v>
      </c>
      <c r="K325" s="33">
        <f>SUM(K323:K324)</f>
        <v>1674.6</v>
      </c>
      <c r="L325" s="34" t="s">
        <v>326</v>
      </c>
    </row>
    <row r="326" spans="1:12" ht="27" thickBot="1">
      <c r="A326" s="20" t="s">
        <v>19</v>
      </c>
      <c r="B326" s="20" t="s">
        <v>18</v>
      </c>
      <c r="C326" s="2" t="s">
        <v>0</v>
      </c>
      <c r="D326" s="3" t="s">
        <v>1</v>
      </c>
      <c r="E326" s="3" t="s">
        <v>2</v>
      </c>
      <c r="F326" s="3" t="s">
        <v>3</v>
      </c>
      <c r="G326" s="3" t="s">
        <v>4</v>
      </c>
      <c r="H326" s="3" t="s">
        <v>4</v>
      </c>
      <c r="I326" s="26" t="s">
        <v>5</v>
      </c>
      <c r="J326" s="26" t="s">
        <v>6</v>
      </c>
      <c r="K326" s="26" t="s">
        <v>7</v>
      </c>
      <c r="L326" s="4" t="s">
        <v>8</v>
      </c>
    </row>
    <row r="327" spans="1:12" ht="16.5" thickBot="1" thickTop="1">
      <c r="A327" s="21" t="s">
        <v>297</v>
      </c>
      <c r="B327" s="21" t="s">
        <v>312</v>
      </c>
      <c r="C327" s="7">
        <v>44147</v>
      </c>
      <c r="D327" s="8">
        <v>33</v>
      </c>
      <c r="E327" s="8" t="s">
        <v>311</v>
      </c>
      <c r="F327" s="8" t="s">
        <v>10</v>
      </c>
      <c r="G327" s="8">
        <v>4</v>
      </c>
      <c r="H327" s="8">
        <v>4</v>
      </c>
      <c r="I327" s="29">
        <v>264</v>
      </c>
      <c r="J327" s="29">
        <v>1056</v>
      </c>
      <c r="K327" s="28">
        <f>I327*H327</f>
        <v>1056</v>
      </c>
      <c r="L327" s="9" t="s">
        <v>292</v>
      </c>
    </row>
    <row r="328" spans="9:12" ht="39" thickBot="1">
      <c r="I328" s="32" t="s">
        <v>325</v>
      </c>
      <c r="J328" s="33">
        <f>J327</f>
        <v>1056</v>
      </c>
      <c r="K328" s="33">
        <f>K327</f>
        <v>1056</v>
      </c>
      <c r="L328" s="34" t="s">
        <v>326</v>
      </c>
    </row>
    <row r="329" spans="1:12" ht="27" thickBot="1">
      <c r="A329" s="22" t="s">
        <v>19</v>
      </c>
      <c r="B329" s="22" t="s">
        <v>18</v>
      </c>
      <c r="C329" s="2" t="s">
        <v>0</v>
      </c>
      <c r="D329" s="3" t="s">
        <v>1</v>
      </c>
      <c r="E329" s="3" t="s">
        <v>2</v>
      </c>
      <c r="F329" s="3" t="s">
        <v>3</v>
      </c>
      <c r="G329" s="3" t="s">
        <v>4</v>
      </c>
      <c r="H329" s="3" t="s">
        <v>4</v>
      </c>
      <c r="I329" s="26" t="s">
        <v>5</v>
      </c>
      <c r="J329" s="26" t="s">
        <v>6</v>
      </c>
      <c r="K329" s="26" t="s">
        <v>7</v>
      </c>
      <c r="L329" s="4" t="s">
        <v>8</v>
      </c>
    </row>
    <row r="330" spans="1:12" ht="53.25" thickBot="1" thickTop="1">
      <c r="A330" s="23" t="s">
        <v>315</v>
      </c>
      <c r="B330" s="23" t="s">
        <v>312</v>
      </c>
      <c r="C330" s="7">
        <v>29403</v>
      </c>
      <c r="D330" s="8">
        <v>7</v>
      </c>
      <c r="E330" s="8" t="s">
        <v>313</v>
      </c>
      <c r="F330" s="8" t="s">
        <v>99</v>
      </c>
      <c r="G330" s="8">
        <v>10</v>
      </c>
      <c r="H330" s="8">
        <v>10</v>
      </c>
      <c r="I330" s="29">
        <v>14.28</v>
      </c>
      <c r="J330" s="29">
        <v>142.8</v>
      </c>
      <c r="K330" s="28">
        <f>I330*H330</f>
        <v>142.79999999999998</v>
      </c>
      <c r="L330" s="9" t="s">
        <v>314</v>
      </c>
    </row>
    <row r="331" spans="9:12" ht="39" thickBot="1">
      <c r="I331" s="32" t="s">
        <v>325</v>
      </c>
      <c r="J331" s="33">
        <f>J330</f>
        <v>142.8</v>
      </c>
      <c r="K331" s="33">
        <f>K330</f>
        <v>142.79999999999998</v>
      </c>
      <c r="L331" s="34" t="s">
        <v>326</v>
      </c>
    </row>
    <row r="332" spans="1:12" ht="27" thickBot="1">
      <c r="A332" s="22" t="s">
        <v>19</v>
      </c>
      <c r="B332" s="22" t="s">
        <v>18</v>
      </c>
      <c r="C332" s="2" t="s">
        <v>0</v>
      </c>
      <c r="D332" s="3" t="s">
        <v>1</v>
      </c>
      <c r="E332" s="3" t="s">
        <v>2</v>
      </c>
      <c r="F332" s="3" t="s">
        <v>3</v>
      </c>
      <c r="G332" s="3" t="s">
        <v>4</v>
      </c>
      <c r="H332" s="3" t="s">
        <v>4</v>
      </c>
      <c r="I332" s="26" t="s">
        <v>5</v>
      </c>
      <c r="J332" s="26" t="s">
        <v>6</v>
      </c>
      <c r="K332" s="26" t="s">
        <v>7</v>
      </c>
      <c r="L332" s="4" t="s">
        <v>8</v>
      </c>
    </row>
    <row r="333" spans="1:12" ht="117" thickBot="1" thickTop="1">
      <c r="A333" s="23" t="s">
        <v>315</v>
      </c>
      <c r="B333" s="23" t="s">
        <v>318</v>
      </c>
      <c r="C333" s="7">
        <v>24750</v>
      </c>
      <c r="D333" s="8">
        <v>4</v>
      </c>
      <c r="E333" s="8" t="s">
        <v>316</v>
      </c>
      <c r="F333" s="8" t="s">
        <v>34</v>
      </c>
      <c r="G333" s="8">
        <v>12</v>
      </c>
      <c r="H333" s="8">
        <v>12</v>
      </c>
      <c r="I333" s="29">
        <v>4.26</v>
      </c>
      <c r="J333" s="29">
        <v>51.12</v>
      </c>
      <c r="K333" s="28">
        <f>I333*H333</f>
        <v>51.12</v>
      </c>
      <c r="L333" s="9" t="s">
        <v>317</v>
      </c>
    </row>
    <row r="334" spans="9:12" ht="39" thickBot="1">
      <c r="I334" s="32" t="s">
        <v>325</v>
      </c>
      <c r="J334" s="33">
        <f>J333</f>
        <v>51.12</v>
      </c>
      <c r="K334" s="33">
        <f>K333</f>
        <v>51.12</v>
      </c>
      <c r="L334" s="34" t="s">
        <v>326</v>
      </c>
    </row>
    <row r="335" spans="1:12" ht="27" thickBot="1">
      <c r="A335" s="24" t="s">
        <v>19</v>
      </c>
      <c r="B335" s="24" t="s">
        <v>18</v>
      </c>
      <c r="C335" s="2" t="s">
        <v>0</v>
      </c>
      <c r="D335" s="3" t="s">
        <v>1</v>
      </c>
      <c r="E335" s="3" t="s">
        <v>2</v>
      </c>
      <c r="F335" s="3" t="s">
        <v>3</v>
      </c>
      <c r="G335" s="3" t="s">
        <v>4</v>
      </c>
      <c r="H335" s="3" t="s">
        <v>4</v>
      </c>
      <c r="I335" s="26" t="s">
        <v>5</v>
      </c>
      <c r="J335" s="26" t="s">
        <v>6</v>
      </c>
      <c r="K335" s="26" t="s">
        <v>7</v>
      </c>
      <c r="L335" s="4" t="s">
        <v>8</v>
      </c>
    </row>
    <row r="336" spans="1:12" ht="53.25" thickBot="1" thickTop="1">
      <c r="A336" s="25" t="s">
        <v>319</v>
      </c>
      <c r="B336" s="25" t="s">
        <v>322</v>
      </c>
      <c r="C336" s="7">
        <v>45032</v>
      </c>
      <c r="D336" s="8">
        <v>10</v>
      </c>
      <c r="E336" s="8" t="s">
        <v>320</v>
      </c>
      <c r="F336" s="8" t="s">
        <v>99</v>
      </c>
      <c r="G336" s="8">
        <v>10</v>
      </c>
      <c r="H336" s="8">
        <v>10</v>
      </c>
      <c r="I336" s="29">
        <v>30</v>
      </c>
      <c r="J336" s="29">
        <v>300</v>
      </c>
      <c r="K336" s="28">
        <f>I336*H336</f>
        <v>300</v>
      </c>
      <c r="L336" s="9" t="s">
        <v>321</v>
      </c>
    </row>
    <row r="337" spans="9:12" ht="39" thickBot="1">
      <c r="I337" s="32" t="s">
        <v>325</v>
      </c>
      <c r="J337" s="33">
        <f>J336</f>
        <v>300</v>
      </c>
      <c r="K337" s="33">
        <f>K336</f>
        <v>300</v>
      </c>
      <c r="L337" s="34" t="s">
        <v>326</v>
      </c>
    </row>
    <row r="338" spans="1:12" ht="27" thickBot="1">
      <c r="A338" s="24" t="s">
        <v>19</v>
      </c>
      <c r="B338" s="24" t="s">
        <v>18</v>
      </c>
      <c r="C338" s="2" t="s">
        <v>0</v>
      </c>
      <c r="D338" s="3" t="s">
        <v>1</v>
      </c>
      <c r="E338" s="3" t="s">
        <v>2</v>
      </c>
      <c r="F338" s="3" t="s">
        <v>3</v>
      </c>
      <c r="G338" s="3" t="s">
        <v>4</v>
      </c>
      <c r="H338" s="3" t="s">
        <v>4</v>
      </c>
      <c r="I338" s="26" t="s">
        <v>5</v>
      </c>
      <c r="J338" s="26" t="s">
        <v>6</v>
      </c>
      <c r="K338" s="26" t="s">
        <v>7</v>
      </c>
      <c r="L338" s="4" t="s">
        <v>8</v>
      </c>
    </row>
    <row r="339" spans="1:12" ht="91.5" thickBot="1" thickTop="1">
      <c r="A339" s="25" t="s">
        <v>319</v>
      </c>
      <c r="B339" s="25" t="s">
        <v>324</v>
      </c>
      <c r="C339" s="7">
        <v>23817</v>
      </c>
      <c r="D339" s="8">
        <v>34</v>
      </c>
      <c r="E339" s="8" t="s">
        <v>323</v>
      </c>
      <c r="F339" s="8" t="s">
        <v>99</v>
      </c>
      <c r="G339" s="8">
        <v>4</v>
      </c>
      <c r="H339" s="8">
        <v>4</v>
      </c>
      <c r="I339" s="29">
        <v>8</v>
      </c>
      <c r="J339" s="29">
        <v>32</v>
      </c>
      <c r="K339" s="28">
        <f>I339*H339</f>
        <v>32</v>
      </c>
      <c r="L339" s="9" t="s">
        <v>321</v>
      </c>
    </row>
    <row r="340" spans="9:12" ht="39" thickBot="1">
      <c r="I340" s="32" t="s">
        <v>325</v>
      </c>
      <c r="J340" s="33">
        <f>J339</f>
        <v>32</v>
      </c>
      <c r="K340" s="33">
        <f>K339</f>
        <v>32</v>
      </c>
      <c r="L340" s="34" t="s">
        <v>326</v>
      </c>
    </row>
  </sheetData>
  <sheetProtection password="9E5B" sheet="1"/>
  <printOptions/>
  <pageMargins left="0.511811024" right="0.511811024" top="0.787401575" bottom="0.787401575" header="0.31496062" footer="0.31496062"/>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7">
      <selection activeCell="S27" sqref="A27:S27"/>
    </sheetView>
  </sheetViews>
  <sheetFormatPr defaultColWidth="11.57421875" defaultRowHeight="15"/>
  <cols>
    <col min="1" max="1" width="18.7109375" style="65" bestFit="1" customWidth="1"/>
    <col min="2" max="2" width="7.00390625" style="65" customWidth="1"/>
    <col min="3" max="3" width="24.8515625" style="65" customWidth="1"/>
    <col min="4" max="4" width="8.28125" style="65" bestFit="1" customWidth="1"/>
    <col min="5" max="5" width="8.8515625" style="66" customWidth="1"/>
    <col min="6" max="6" width="7.421875" style="66" customWidth="1"/>
    <col min="7" max="7" width="10.00390625" style="65" customWidth="1"/>
    <col min="8" max="8" width="10.28125" style="65" customWidth="1"/>
    <col min="9" max="9" width="11.00390625" style="65" customWidth="1"/>
    <col min="10" max="10" width="15.140625" style="66" customWidth="1"/>
    <col min="11" max="11" width="17.00390625" style="65" customWidth="1"/>
    <col min="12" max="13" width="11.57421875" style="65" customWidth="1"/>
    <col min="14" max="14" width="67.421875" style="65" customWidth="1"/>
    <col min="15" max="15" width="15.00390625" style="65" customWidth="1"/>
    <col min="16" max="16" width="11.57421875" style="65" customWidth="1"/>
    <col min="17" max="17" width="14.140625" style="65" bestFit="1" customWidth="1"/>
    <col min="18" max="18" width="21.421875" style="101" bestFit="1" customWidth="1"/>
    <col min="19" max="19" width="11.57421875" style="65" customWidth="1"/>
    <col min="20" max="16384" width="11.57421875" style="91" customWidth="1"/>
  </cols>
  <sheetData>
    <row r="1" spans="1:21" ht="15">
      <c r="A1" s="71" t="s">
        <v>341</v>
      </c>
      <c r="B1" s="71" t="s">
        <v>342</v>
      </c>
      <c r="C1" s="72" t="s">
        <v>18</v>
      </c>
      <c r="D1" s="72" t="s">
        <v>343</v>
      </c>
      <c r="E1" s="72" t="s">
        <v>344</v>
      </c>
      <c r="F1" s="72" t="s">
        <v>345</v>
      </c>
      <c r="G1" s="72" t="s">
        <v>346</v>
      </c>
      <c r="H1" s="72" t="s">
        <v>347</v>
      </c>
      <c r="I1" s="72" t="s">
        <v>348</v>
      </c>
      <c r="J1" s="72" t="s">
        <v>349</v>
      </c>
      <c r="K1" s="72" t="s">
        <v>350</v>
      </c>
      <c r="L1" s="73" t="s">
        <v>0</v>
      </c>
      <c r="M1" s="73" t="s">
        <v>1</v>
      </c>
      <c r="N1" s="74" t="s">
        <v>2</v>
      </c>
      <c r="O1" s="73" t="s">
        <v>351</v>
      </c>
      <c r="P1" s="73" t="s">
        <v>352</v>
      </c>
      <c r="Q1" s="75" t="s">
        <v>5</v>
      </c>
      <c r="R1" s="96" t="s">
        <v>6</v>
      </c>
      <c r="S1" s="95" t="s">
        <v>8</v>
      </c>
      <c r="T1" s="90" t="s">
        <v>353</v>
      </c>
      <c r="U1" s="90" t="s">
        <v>354</v>
      </c>
    </row>
    <row r="2" spans="1:19" s="92" customFormat="1" ht="15">
      <c r="A2" s="77" t="s">
        <v>361</v>
      </c>
      <c r="B2" s="77" t="s">
        <v>362</v>
      </c>
      <c r="C2" s="77" t="s">
        <v>272</v>
      </c>
      <c r="D2" s="77">
        <v>153528</v>
      </c>
      <c r="E2" s="78" t="s">
        <v>355</v>
      </c>
      <c r="F2" s="78" t="s">
        <v>356</v>
      </c>
      <c r="G2" s="77" t="s">
        <v>357</v>
      </c>
      <c r="H2" s="77" t="s">
        <v>363</v>
      </c>
      <c r="I2" s="77" t="s">
        <v>358</v>
      </c>
      <c r="J2" s="78">
        <v>3232</v>
      </c>
      <c r="K2" s="77" t="s">
        <v>359</v>
      </c>
      <c r="L2" s="79">
        <v>31564</v>
      </c>
      <c r="M2" s="80">
        <v>10</v>
      </c>
      <c r="N2" s="80" t="s">
        <v>258</v>
      </c>
      <c r="O2" s="80" t="s">
        <v>13</v>
      </c>
      <c r="P2" s="80">
        <v>1</v>
      </c>
      <c r="Q2" s="80">
        <v>3.34</v>
      </c>
      <c r="R2" s="97">
        <v>3.34</v>
      </c>
      <c r="S2" s="80" t="s">
        <v>242</v>
      </c>
    </row>
    <row r="3" spans="1:19" ht="15">
      <c r="A3" s="67" t="s">
        <v>364</v>
      </c>
      <c r="B3" s="67" t="s">
        <v>365</v>
      </c>
      <c r="C3" s="67" t="s">
        <v>288</v>
      </c>
      <c r="D3" s="67">
        <v>153528</v>
      </c>
      <c r="E3" s="68" t="s">
        <v>355</v>
      </c>
      <c r="F3" s="68" t="s">
        <v>356</v>
      </c>
      <c r="G3" s="67" t="s">
        <v>357</v>
      </c>
      <c r="H3" s="67" t="s">
        <v>363</v>
      </c>
      <c r="I3" s="67" t="s">
        <v>358</v>
      </c>
      <c r="J3" s="68">
        <v>3232</v>
      </c>
      <c r="K3" s="67" t="s">
        <v>359</v>
      </c>
      <c r="L3" s="69">
        <v>26518</v>
      </c>
      <c r="M3" s="70">
        <v>161</v>
      </c>
      <c r="N3" s="70" t="s">
        <v>284</v>
      </c>
      <c r="O3" s="70" t="s">
        <v>99</v>
      </c>
      <c r="P3" s="70">
        <v>2</v>
      </c>
      <c r="Q3" s="70">
        <v>14.79</v>
      </c>
      <c r="R3" s="98">
        <v>29.58</v>
      </c>
      <c r="S3" s="70" t="s">
        <v>242</v>
      </c>
    </row>
    <row r="4" spans="1:19" ht="120">
      <c r="A4" s="67" t="s">
        <v>366</v>
      </c>
      <c r="B4" s="67" t="s">
        <v>367</v>
      </c>
      <c r="C4" s="67" t="s">
        <v>368</v>
      </c>
      <c r="D4" s="67">
        <v>153528</v>
      </c>
      <c r="E4" s="68" t="s">
        <v>355</v>
      </c>
      <c r="F4" s="68" t="s">
        <v>356</v>
      </c>
      <c r="G4" s="67" t="s">
        <v>357</v>
      </c>
      <c r="H4" s="67" t="s">
        <v>363</v>
      </c>
      <c r="I4" s="67" t="s">
        <v>358</v>
      </c>
      <c r="J4" s="68">
        <v>3232</v>
      </c>
      <c r="K4" s="67" t="s">
        <v>359</v>
      </c>
      <c r="L4" s="69">
        <v>44172</v>
      </c>
      <c r="M4" s="70">
        <v>319</v>
      </c>
      <c r="N4" s="70" t="s">
        <v>369</v>
      </c>
      <c r="O4" s="70" t="s">
        <v>99</v>
      </c>
      <c r="P4" s="70">
        <v>10</v>
      </c>
      <c r="Q4" s="70">
        <v>96</v>
      </c>
      <c r="R4" s="98">
        <v>960</v>
      </c>
      <c r="S4" s="70" t="s">
        <v>96</v>
      </c>
    </row>
    <row r="5" spans="1:19" ht="15">
      <c r="A5" s="67" t="s">
        <v>336</v>
      </c>
      <c r="B5" s="67" t="s">
        <v>360</v>
      </c>
      <c r="C5" s="67" t="s">
        <v>370</v>
      </c>
      <c r="D5" s="67">
        <v>153528</v>
      </c>
      <c r="E5" s="68" t="s">
        <v>355</v>
      </c>
      <c r="F5" s="68" t="s">
        <v>356</v>
      </c>
      <c r="G5" s="67" t="s">
        <v>357</v>
      </c>
      <c r="H5" s="67" t="s">
        <v>363</v>
      </c>
      <c r="I5" s="67" t="s">
        <v>358</v>
      </c>
      <c r="J5" s="68">
        <v>3232</v>
      </c>
      <c r="K5" s="67" t="s">
        <v>359</v>
      </c>
      <c r="L5" s="69">
        <v>17065</v>
      </c>
      <c r="M5" s="70">
        <v>32</v>
      </c>
      <c r="N5" s="70" t="s">
        <v>371</v>
      </c>
      <c r="O5" s="70" t="s">
        <v>34</v>
      </c>
      <c r="P5" s="70">
        <v>5</v>
      </c>
      <c r="Q5" s="70">
        <v>12.65</v>
      </c>
      <c r="R5" s="98">
        <v>63.25</v>
      </c>
      <c r="S5" s="70" t="s">
        <v>317</v>
      </c>
    </row>
    <row r="6" spans="1:19" ht="15">
      <c r="A6" s="67" t="s">
        <v>336</v>
      </c>
      <c r="B6" s="67" t="s">
        <v>372</v>
      </c>
      <c r="C6" s="67" t="s">
        <v>373</v>
      </c>
      <c r="D6" s="67">
        <v>153528</v>
      </c>
      <c r="E6" s="68" t="s">
        <v>355</v>
      </c>
      <c r="F6" s="68" t="s">
        <v>356</v>
      </c>
      <c r="G6" s="67" t="s">
        <v>357</v>
      </c>
      <c r="H6" s="67" t="s">
        <v>363</v>
      </c>
      <c r="I6" s="67" t="s">
        <v>358</v>
      </c>
      <c r="J6" s="68">
        <v>3232</v>
      </c>
      <c r="K6" s="67" t="s">
        <v>359</v>
      </c>
      <c r="L6" s="69">
        <v>17065</v>
      </c>
      <c r="M6" s="70">
        <v>32</v>
      </c>
      <c r="N6" s="70" t="s">
        <v>371</v>
      </c>
      <c r="O6" s="70" t="s">
        <v>34</v>
      </c>
      <c r="P6" s="70">
        <v>5</v>
      </c>
      <c r="Q6" s="70">
        <v>12.65</v>
      </c>
      <c r="R6" s="98">
        <v>63.25</v>
      </c>
      <c r="S6" s="70" t="s">
        <v>317</v>
      </c>
    </row>
    <row r="7" spans="1:21" s="93" customFormat="1" ht="30">
      <c r="A7" s="152" t="s">
        <v>374</v>
      </c>
      <c r="B7" s="152"/>
      <c r="C7" s="152" t="s">
        <v>375</v>
      </c>
      <c r="D7" s="152" t="s">
        <v>376</v>
      </c>
      <c r="E7" s="152" t="s">
        <v>355</v>
      </c>
      <c r="F7" s="152" t="s">
        <v>356</v>
      </c>
      <c r="G7" s="152" t="s">
        <v>357</v>
      </c>
      <c r="H7" s="152" t="s">
        <v>363</v>
      </c>
      <c r="I7" s="152" t="s">
        <v>358</v>
      </c>
      <c r="J7" s="152" t="s">
        <v>377</v>
      </c>
      <c r="K7" s="152" t="s">
        <v>359</v>
      </c>
      <c r="L7" s="152"/>
      <c r="M7" s="152"/>
      <c r="N7" s="156" t="s">
        <v>378</v>
      </c>
      <c r="O7" s="152" t="s">
        <v>379</v>
      </c>
      <c r="P7" s="152" t="s">
        <v>380</v>
      </c>
      <c r="Q7" s="153">
        <f>R7/P7</f>
        <v>1468</v>
      </c>
      <c r="R7" s="99">
        <v>2936</v>
      </c>
      <c r="S7" s="157" t="s">
        <v>381</v>
      </c>
      <c r="T7" s="154"/>
      <c r="U7" s="154"/>
    </row>
    <row r="8" spans="1:21" s="93" customFormat="1" ht="30">
      <c r="A8" s="152" t="s">
        <v>374</v>
      </c>
      <c r="B8" s="152"/>
      <c r="C8" s="152" t="s">
        <v>375</v>
      </c>
      <c r="D8" s="152" t="s">
        <v>376</v>
      </c>
      <c r="E8" s="152" t="s">
        <v>355</v>
      </c>
      <c r="F8" s="152" t="s">
        <v>356</v>
      </c>
      <c r="G8" s="152" t="s">
        <v>357</v>
      </c>
      <c r="H8" s="152" t="s">
        <v>363</v>
      </c>
      <c r="I8" s="152" t="s">
        <v>358</v>
      </c>
      <c r="J8" s="152" t="s">
        <v>377</v>
      </c>
      <c r="K8" s="152" t="s">
        <v>359</v>
      </c>
      <c r="L8" s="152"/>
      <c r="M8" s="152"/>
      <c r="N8" s="157" t="s">
        <v>382</v>
      </c>
      <c r="O8" s="152" t="s">
        <v>383</v>
      </c>
      <c r="P8" s="152" t="s">
        <v>384</v>
      </c>
      <c r="Q8" s="153">
        <v>173</v>
      </c>
      <c r="R8" s="99">
        <v>173</v>
      </c>
      <c r="S8" s="157" t="s">
        <v>381</v>
      </c>
      <c r="T8" s="154"/>
      <c r="U8" s="154"/>
    </row>
    <row r="9" spans="1:21" s="93" customFormat="1" ht="15">
      <c r="A9" s="87" t="s">
        <v>400</v>
      </c>
      <c r="B9" s="87"/>
      <c r="C9" s="87" t="s">
        <v>401</v>
      </c>
      <c r="D9" s="87" t="s">
        <v>376</v>
      </c>
      <c r="E9" s="87" t="s">
        <v>355</v>
      </c>
      <c r="F9" s="87" t="s">
        <v>356</v>
      </c>
      <c r="G9" s="87" t="s">
        <v>357</v>
      </c>
      <c r="H9" s="87" t="s">
        <v>363</v>
      </c>
      <c r="I9" s="87" t="s">
        <v>358</v>
      </c>
      <c r="J9" s="87" t="s">
        <v>377</v>
      </c>
      <c r="K9" s="87" t="s">
        <v>359</v>
      </c>
      <c r="L9" s="156"/>
      <c r="M9" s="158"/>
      <c r="N9" s="156" t="s">
        <v>402</v>
      </c>
      <c r="O9" s="158" t="s">
        <v>383</v>
      </c>
      <c r="P9" s="158" t="s">
        <v>403</v>
      </c>
      <c r="Q9" s="159" t="s">
        <v>404</v>
      </c>
      <c r="R9" s="160">
        <v>1020</v>
      </c>
      <c r="S9" s="158" t="s">
        <v>11</v>
      </c>
      <c r="T9" s="102"/>
      <c r="U9" s="102"/>
    </row>
    <row r="10" spans="1:19" s="94" customFormat="1" ht="15">
      <c r="A10" s="87" t="s">
        <v>405</v>
      </c>
      <c r="B10" s="85"/>
      <c r="C10" s="87" t="s">
        <v>406</v>
      </c>
      <c r="D10" s="85">
        <v>153528</v>
      </c>
      <c r="E10" s="86" t="s">
        <v>355</v>
      </c>
      <c r="F10" s="86" t="s">
        <v>356</v>
      </c>
      <c r="G10" s="87" t="s">
        <v>357</v>
      </c>
      <c r="H10" s="87" t="s">
        <v>363</v>
      </c>
      <c r="I10" s="87" t="s">
        <v>358</v>
      </c>
      <c r="J10" s="86" t="s">
        <v>377</v>
      </c>
      <c r="K10" s="88" t="s">
        <v>359</v>
      </c>
      <c r="L10" s="85"/>
      <c r="M10" s="85"/>
      <c r="N10" s="156" t="s">
        <v>407</v>
      </c>
      <c r="O10" s="85" t="s">
        <v>408</v>
      </c>
      <c r="P10" s="85">
        <v>1</v>
      </c>
      <c r="Q10" s="89">
        <v>480</v>
      </c>
      <c r="R10" s="99">
        <v>480</v>
      </c>
      <c r="S10" s="85" t="s">
        <v>409</v>
      </c>
    </row>
    <row r="11" spans="1:19" s="94" customFormat="1" ht="15">
      <c r="A11" s="87" t="s">
        <v>410</v>
      </c>
      <c r="B11" s="85"/>
      <c r="C11" s="87" t="s">
        <v>411</v>
      </c>
      <c r="D11" s="85">
        <v>153528</v>
      </c>
      <c r="E11" s="86" t="s">
        <v>355</v>
      </c>
      <c r="F11" s="86" t="s">
        <v>356</v>
      </c>
      <c r="G11" s="87" t="s">
        <v>357</v>
      </c>
      <c r="H11" s="87" t="s">
        <v>363</v>
      </c>
      <c r="I11" s="87" t="s">
        <v>358</v>
      </c>
      <c r="J11" s="86" t="s">
        <v>377</v>
      </c>
      <c r="K11" s="88" t="s">
        <v>359</v>
      </c>
      <c r="L11" s="85"/>
      <c r="M11" s="85"/>
      <c r="N11" s="156" t="s">
        <v>413</v>
      </c>
      <c r="O11" s="85" t="s">
        <v>412</v>
      </c>
      <c r="P11" s="85">
        <v>4</v>
      </c>
      <c r="Q11" s="89">
        <v>375</v>
      </c>
      <c r="R11" s="99">
        <v>1500</v>
      </c>
      <c r="S11" s="85" t="s">
        <v>409</v>
      </c>
    </row>
    <row r="12" spans="1:19" ht="15">
      <c r="A12" s="67" t="s">
        <v>414</v>
      </c>
      <c r="B12" s="67"/>
      <c r="C12" s="67" t="s">
        <v>415</v>
      </c>
      <c r="D12" s="67">
        <v>153528</v>
      </c>
      <c r="E12" s="68" t="s">
        <v>355</v>
      </c>
      <c r="F12" s="68" t="s">
        <v>356</v>
      </c>
      <c r="G12" s="67" t="s">
        <v>357</v>
      </c>
      <c r="H12" s="67" t="s">
        <v>363</v>
      </c>
      <c r="I12" s="67" t="s">
        <v>358</v>
      </c>
      <c r="J12" s="68" t="s">
        <v>377</v>
      </c>
      <c r="K12" s="67" t="s">
        <v>359</v>
      </c>
      <c r="L12" s="67">
        <v>98481</v>
      </c>
      <c r="M12" s="67">
        <v>582</v>
      </c>
      <c r="N12" s="67" t="s">
        <v>416</v>
      </c>
      <c r="O12" s="67" t="s">
        <v>99</v>
      </c>
      <c r="P12" s="67">
        <v>5</v>
      </c>
      <c r="Q12" s="67">
        <v>8.39</v>
      </c>
      <c r="R12" s="100">
        <v>41.95</v>
      </c>
      <c r="S12" s="67" t="s">
        <v>417</v>
      </c>
    </row>
    <row r="13" spans="1:19" ht="15">
      <c r="A13" s="67" t="s">
        <v>414</v>
      </c>
      <c r="B13" s="67"/>
      <c r="C13" s="67" t="s">
        <v>418</v>
      </c>
      <c r="D13" s="67">
        <v>153528</v>
      </c>
      <c r="E13" s="68" t="s">
        <v>355</v>
      </c>
      <c r="F13" s="68" t="s">
        <v>356</v>
      </c>
      <c r="G13" s="67" t="s">
        <v>357</v>
      </c>
      <c r="H13" s="67" t="s">
        <v>363</v>
      </c>
      <c r="I13" s="67" t="s">
        <v>358</v>
      </c>
      <c r="J13" s="68" t="s">
        <v>377</v>
      </c>
      <c r="K13" s="67" t="s">
        <v>359</v>
      </c>
      <c r="L13" s="67">
        <v>7487</v>
      </c>
      <c r="M13" s="67">
        <v>20</v>
      </c>
      <c r="N13" s="67" t="s">
        <v>419</v>
      </c>
      <c r="O13" s="67" t="s">
        <v>15</v>
      </c>
      <c r="P13" s="67">
        <v>15</v>
      </c>
      <c r="Q13" s="67">
        <v>10</v>
      </c>
      <c r="R13" s="100">
        <v>150</v>
      </c>
      <c r="S13" s="67" t="s">
        <v>417</v>
      </c>
    </row>
    <row r="14" spans="1:19" ht="15">
      <c r="A14" s="67" t="s">
        <v>414</v>
      </c>
      <c r="B14" s="67"/>
      <c r="C14" s="67" t="s">
        <v>418</v>
      </c>
      <c r="D14" s="67">
        <v>153528</v>
      </c>
      <c r="E14" s="68" t="s">
        <v>355</v>
      </c>
      <c r="F14" s="68" t="s">
        <v>356</v>
      </c>
      <c r="G14" s="67" t="s">
        <v>357</v>
      </c>
      <c r="H14" s="67" t="s">
        <v>363</v>
      </c>
      <c r="I14" s="67" t="s">
        <v>358</v>
      </c>
      <c r="J14" s="68" t="s">
        <v>377</v>
      </c>
      <c r="K14" s="67" t="s">
        <v>359</v>
      </c>
      <c r="L14" s="67">
        <v>652</v>
      </c>
      <c r="M14" s="67">
        <v>489</v>
      </c>
      <c r="N14" s="67" t="s">
        <v>420</v>
      </c>
      <c r="O14" s="67" t="s">
        <v>40</v>
      </c>
      <c r="P14" s="67">
        <v>5</v>
      </c>
      <c r="Q14" s="67">
        <v>3.6</v>
      </c>
      <c r="R14" s="100">
        <v>18</v>
      </c>
      <c r="S14" s="67" t="s">
        <v>417</v>
      </c>
    </row>
    <row r="15" spans="1:19" ht="15">
      <c r="A15" s="67" t="s">
        <v>414</v>
      </c>
      <c r="B15" s="67"/>
      <c r="C15" s="67" t="s">
        <v>421</v>
      </c>
      <c r="D15" s="67">
        <v>153528</v>
      </c>
      <c r="E15" s="68" t="s">
        <v>355</v>
      </c>
      <c r="F15" s="68" t="s">
        <v>356</v>
      </c>
      <c r="G15" s="67" t="s">
        <v>357</v>
      </c>
      <c r="H15" s="67" t="s">
        <v>363</v>
      </c>
      <c r="I15" s="67" t="s">
        <v>358</v>
      </c>
      <c r="J15" s="68" t="s">
        <v>377</v>
      </c>
      <c r="K15" s="67" t="s">
        <v>359</v>
      </c>
      <c r="L15" s="67">
        <v>7246</v>
      </c>
      <c r="M15" s="67">
        <v>188</v>
      </c>
      <c r="N15" s="67" t="s">
        <v>422</v>
      </c>
      <c r="O15" s="67" t="s">
        <v>103</v>
      </c>
      <c r="P15" s="67">
        <v>10</v>
      </c>
      <c r="Q15" s="67">
        <v>10.4</v>
      </c>
      <c r="R15" s="100">
        <v>104</v>
      </c>
      <c r="S15" s="67" t="s">
        <v>417</v>
      </c>
    </row>
    <row r="16" spans="1:19" ht="15">
      <c r="A16" s="67" t="s">
        <v>414</v>
      </c>
      <c r="B16" s="67"/>
      <c r="C16" s="67" t="s">
        <v>423</v>
      </c>
      <c r="D16" s="67">
        <v>153528</v>
      </c>
      <c r="E16" s="68" t="s">
        <v>355</v>
      </c>
      <c r="F16" s="68" t="s">
        <v>356</v>
      </c>
      <c r="G16" s="67" t="s">
        <v>357</v>
      </c>
      <c r="H16" s="67" t="s">
        <v>363</v>
      </c>
      <c r="I16" s="67" t="s">
        <v>358</v>
      </c>
      <c r="J16" s="68" t="s">
        <v>377</v>
      </c>
      <c r="K16" s="67" t="s">
        <v>359</v>
      </c>
      <c r="L16" s="67">
        <v>23119</v>
      </c>
      <c r="M16" s="67">
        <v>91</v>
      </c>
      <c r="N16" s="67" t="s">
        <v>424</v>
      </c>
      <c r="O16" s="67" t="s">
        <v>99</v>
      </c>
      <c r="P16" s="67">
        <v>2</v>
      </c>
      <c r="Q16" s="67">
        <v>71</v>
      </c>
      <c r="R16" s="100">
        <v>142</v>
      </c>
      <c r="S16" s="67" t="s">
        <v>417</v>
      </c>
    </row>
    <row r="17" spans="1:19" ht="15">
      <c r="A17" s="67" t="s">
        <v>414</v>
      </c>
      <c r="B17" s="67"/>
      <c r="C17" s="67" t="s">
        <v>425</v>
      </c>
      <c r="D17" s="67">
        <v>153528</v>
      </c>
      <c r="E17" s="68" t="s">
        <v>355</v>
      </c>
      <c r="F17" s="68" t="s">
        <v>356</v>
      </c>
      <c r="G17" s="67" t="s">
        <v>357</v>
      </c>
      <c r="H17" s="67" t="s">
        <v>363</v>
      </c>
      <c r="I17" s="67" t="s">
        <v>358</v>
      </c>
      <c r="J17" s="68" t="s">
        <v>377</v>
      </c>
      <c r="K17" s="67" t="s">
        <v>359</v>
      </c>
      <c r="L17" s="67">
        <v>48516</v>
      </c>
      <c r="M17" s="67">
        <v>92</v>
      </c>
      <c r="N17" s="67" t="s">
        <v>426</v>
      </c>
      <c r="O17" s="67" t="s">
        <v>99</v>
      </c>
      <c r="P17" s="67">
        <v>2</v>
      </c>
      <c r="Q17" s="67">
        <v>57.22</v>
      </c>
      <c r="R17" s="100">
        <v>114.44</v>
      </c>
      <c r="S17" s="67" t="s">
        <v>417</v>
      </c>
    </row>
    <row r="18" spans="1:19" ht="15">
      <c r="A18" s="67" t="s">
        <v>414</v>
      </c>
      <c r="B18" s="67"/>
      <c r="C18" s="67" t="s">
        <v>425</v>
      </c>
      <c r="D18" s="67">
        <v>153528</v>
      </c>
      <c r="E18" s="68" t="s">
        <v>355</v>
      </c>
      <c r="F18" s="68" t="s">
        <v>356</v>
      </c>
      <c r="G18" s="67" t="s">
        <v>357</v>
      </c>
      <c r="H18" s="67" t="s">
        <v>363</v>
      </c>
      <c r="I18" s="67" t="s">
        <v>358</v>
      </c>
      <c r="J18" s="68" t="s">
        <v>377</v>
      </c>
      <c r="K18" s="67" t="s">
        <v>359</v>
      </c>
      <c r="L18" s="67">
        <v>98526</v>
      </c>
      <c r="M18" s="67">
        <v>784</v>
      </c>
      <c r="N18" s="67" t="s">
        <v>427</v>
      </c>
      <c r="O18" s="67" t="s">
        <v>99</v>
      </c>
      <c r="P18" s="67">
        <v>10</v>
      </c>
      <c r="Q18" s="67">
        <v>15.64</v>
      </c>
      <c r="R18" s="100">
        <v>156.4</v>
      </c>
      <c r="S18" s="67" t="s">
        <v>417</v>
      </c>
    </row>
    <row r="19" spans="1:19" ht="15">
      <c r="A19" s="67" t="s">
        <v>414</v>
      </c>
      <c r="B19" s="67"/>
      <c r="C19" s="67" t="s">
        <v>428</v>
      </c>
      <c r="D19" s="67">
        <v>153528</v>
      </c>
      <c r="E19" s="68" t="s">
        <v>355</v>
      </c>
      <c r="F19" s="68" t="s">
        <v>356</v>
      </c>
      <c r="G19" s="67" t="s">
        <v>357</v>
      </c>
      <c r="H19" s="67" t="s">
        <v>363</v>
      </c>
      <c r="I19" s="67" t="s">
        <v>358</v>
      </c>
      <c r="J19" s="68" t="s">
        <v>377</v>
      </c>
      <c r="K19" s="67" t="s">
        <v>359</v>
      </c>
      <c r="L19" s="67">
        <v>23123</v>
      </c>
      <c r="M19" s="67">
        <v>94</v>
      </c>
      <c r="N19" s="67" t="s">
        <v>429</v>
      </c>
      <c r="O19" s="67" t="s">
        <v>99</v>
      </c>
      <c r="P19" s="67">
        <v>2</v>
      </c>
      <c r="Q19" s="67">
        <v>67.99</v>
      </c>
      <c r="R19" s="100">
        <v>135.98</v>
      </c>
      <c r="S19" s="67" t="s">
        <v>417</v>
      </c>
    </row>
    <row r="20" spans="1:19" ht="45">
      <c r="A20" s="67" t="s">
        <v>430</v>
      </c>
      <c r="B20" s="67"/>
      <c r="C20" s="67" t="s">
        <v>431</v>
      </c>
      <c r="D20" s="67">
        <v>153528</v>
      </c>
      <c r="E20" s="68" t="s">
        <v>355</v>
      </c>
      <c r="F20" s="68" t="s">
        <v>356</v>
      </c>
      <c r="G20" s="67" t="s">
        <v>357</v>
      </c>
      <c r="H20" s="67" t="s">
        <v>363</v>
      </c>
      <c r="I20" s="67" t="s">
        <v>358</v>
      </c>
      <c r="J20" s="68" t="s">
        <v>377</v>
      </c>
      <c r="K20" s="67" t="s">
        <v>359</v>
      </c>
      <c r="L20" s="67"/>
      <c r="M20" s="67"/>
      <c r="N20" s="103" t="s">
        <v>432</v>
      </c>
      <c r="O20" s="67" t="s">
        <v>433</v>
      </c>
      <c r="P20" s="67">
        <v>1</v>
      </c>
      <c r="Q20" s="67">
        <v>307</v>
      </c>
      <c r="R20" s="100">
        <v>307</v>
      </c>
      <c r="S20" s="67" t="s">
        <v>434</v>
      </c>
    </row>
    <row r="21" spans="1:19" s="151" customFormat="1" ht="15">
      <c r="A21" s="88" t="s">
        <v>492</v>
      </c>
      <c r="B21" s="88"/>
      <c r="C21" s="88" t="s">
        <v>401</v>
      </c>
      <c r="D21" s="85">
        <v>153528</v>
      </c>
      <c r="E21" s="86" t="s">
        <v>355</v>
      </c>
      <c r="F21" s="86" t="s">
        <v>356</v>
      </c>
      <c r="G21" s="88" t="s">
        <v>357</v>
      </c>
      <c r="H21" s="88" t="s">
        <v>363</v>
      </c>
      <c r="I21" s="88" t="s">
        <v>358</v>
      </c>
      <c r="J21" s="86" t="s">
        <v>377</v>
      </c>
      <c r="K21" s="88" t="s">
        <v>359</v>
      </c>
      <c r="L21" s="85"/>
      <c r="M21" s="85"/>
      <c r="N21" s="161" t="s">
        <v>493</v>
      </c>
      <c r="O21" s="85" t="s">
        <v>494</v>
      </c>
      <c r="P21" s="162">
        <v>2</v>
      </c>
      <c r="Q21" s="89">
        <v>151</v>
      </c>
      <c r="R21" s="89">
        <f>Q21*P21</f>
        <v>302</v>
      </c>
      <c r="S21" s="85" t="s">
        <v>11</v>
      </c>
    </row>
    <row r="22" spans="1:19" s="151" customFormat="1" ht="15">
      <c r="A22" s="88" t="s">
        <v>492</v>
      </c>
      <c r="B22" s="88"/>
      <c r="C22" s="88" t="s">
        <v>401</v>
      </c>
      <c r="D22" s="85">
        <v>153528</v>
      </c>
      <c r="E22" s="86" t="s">
        <v>355</v>
      </c>
      <c r="F22" s="86" t="s">
        <v>356</v>
      </c>
      <c r="G22" s="88" t="s">
        <v>357</v>
      </c>
      <c r="H22" s="88" t="s">
        <v>363</v>
      </c>
      <c r="I22" s="88" t="s">
        <v>358</v>
      </c>
      <c r="J22" s="86" t="s">
        <v>377</v>
      </c>
      <c r="K22" s="88" t="s">
        <v>359</v>
      </c>
      <c r="L22" s="85"/>
      <c r="M22" s="85"/>
      <c r="N22" s="161" t="s">
        <v>495</v>
      </c>
      <c r="O22" s="85" t="s">
        <v>494</v>
      </c>
      <c r="P22" s="162">
        <v>2</v>
      </c>
      <c r="Q22" s="89">
        <v>173</v>
      </c>
      <c r="R22" s="89">
        <f>Q22*P22</f>
        <v>346</v>
      </c>
      <c r="S22" s="85" t="s">
        <v>11</v>
      </c>
    </row>
    <row r="23" spans="1:19" s="151" customFormat="1" ht="15">
      <c r="A23" s="88" t="s">
        <v>492</v>
      </c>
      <c r="B23" s="88"/>
      <c r="C23" s="88" t="s">
        <v>401</v>
      </c>
      <c r="D23" s="85">
        <v>153528</v>
      </c>
      <c r="E23" s="86" t="s">
        <v>355</v>
      </c>
      <c r="F23" s="86" t="s">
        <v>356</v>
      </c>
      <c r="G23" s="88" t="s">
        <v>357</v>
      </c>
      <c r="H23" s="88" t="s">
        <v>363</v>
      </c>
      <c r="I23" s="88" t="s">
        <v>358</v>
      </c>
      <c r="J23" s="86" t="s">
        <v>377</v>
      </c>
      <c r="K23" s="88" t="s">
        <v>359</v>
      </c>
      <c r="L23" s="85"/>
      <c r="M23" s="85"/>
      <c r="N23" s="161" t="s">
        <v>496</v>
      </c>
      <c r="O23" s="85" t="s">
        <v>494</v>
      </c>
      <c r="P23" s="162">
        <v>2</v>
      </c>
      <c r="Q23" s="89">
        <v>186</v>
      </c>
      <c r="R23" s="89">
        <f>Q23*P23</f>
        <v>372</v>
      </c>
      <c r="S23" s="85" t="s">
        <v>11</v>
      </c>
    </row>
    <row r="24" spans="1:19" s="151" customFormat="1" ht="15">
      <c r="A24" s="88" t="s">
        <v>497</v>
      </c>
      <c r="B24" s="88"/>
      <c r="C24" s="88" t="s">
        <v>498</v>
      </c>
      <c r="D24" s="85">
        <v>153528</v>
      </c>
      <c r="E24" s="86" t="s">
        <v>355</v>
      </c>
      <c r="F24" s="86" t="s">
        <v>356</v>
      </c>
      <c r="G24" s="88" t="s">
        <v>357</v>
      </c>
      <c r="H24" s="88" t="s">
        <v>363</v>
      </c>
      <c r="I24" s="88" t="s">
        <v>358</v>
      </c>
      <c r="J24" s="86" t="s">
        <v>377</v>
      </c>
      <c r="K24" s="88" t="s">
        <v>359</v>
      </c>
      <c r="L24" s="85"/>
      <c r="M24" s="85"/>
      <c r="N24" s="157" t="s">
        <v>499</v>
      </c>
      <c r="O24" s="163" t="s">
        <v>379</v>
      </c>
      <c r="P24" s="163">
        <v>1</v>
      </c>
      <c r="Q24" s="89">
        <v>2491</v>
      </c>
      <c r="R24" s="89">
        <v>2491</v>
      </c>
      <c r="S24" s="164" t="s">
        <v>11</v>
      </c>
    </row>
    <row r="25" spans="1:19" s="151" customFormat="1" ht="15">
      <c r="A25" s="88" t="s">
        <v>497</v>
      </c>
      <c r="B25" s="88"/>
      <c r="C25" s="88" t="s">
        <v>498</v>
      </c>
      <c r="D25" s="85">
        <v>153528</v>
      </c>
      <c r="E25" s="86" t="s">
        <v>355</v>
      </c>
      <c r="F25" s="86" t="s">
        <v>356</v>
      </c>
      <c r="G25" s="88" t="s">
        <v>357</v>
      </c>
      <c r="H25" s="88" t="s">
        <v>363</v>
      </c>
      <c r="I25" s="88" t="s">
        <v>358</v>
      </c>
      <c r="J25" s="86" t="s">
        <v>377</v>
      </c>
      <c r="K25" s="88" t="s">
        <v>359</v>
      </c>
      <c r="L25" s="85"/>
      <c r="M25" s="85"/>
      <c r="N25" s="157" t="s">
        <v>499</v>
      </c>
      <c r="O25" s="163" t="s">
        <v>379</v>
      </c>
      <c r="P25" s="163">
        <v>1</v>
      </c>
      <c r="Q25" s="89">
        <v>2491</v>
      </c>
      <c r="R25" s="89">
        <v>2491</v>
      </c>
      <c r="S25" s="164" t="s">
        <v>11</v>
      </c>
    </row>
    <row r="26" spans="1:19" s="151" customFormat="1" ht="15">
      <c r="A26" s="88" t="s">
        <v>497</v>
      </c>
      <c r="B26" s="88"/>
      <c r="C26" s="88" t="s">
        <v>498</v>
      </c>
      <c r="D26" s="85">
        <v>153528</v>
      </c>
      <c r="E26" s="86" t="s">
        <v>355</v>
      </c>
      <c r="F26" s="86" t="s">
        <v>356</v>
      </c>
      <c r="G26" s="88" t="s">
        <v>357</v>
      </c>
      <c r="H26" s="88" t="s">
        <v>363</v>
      </c>
      <c r="I26" s="88" t="s">
        <v>358</v>
      </c>
      <c r="J26" s="86" t="s">
        <v>377</v>
      </c>
      <c r="K26" s="88" t="s">
        <v>359</v>
      </c>
      <c r="L26" s="85"/>
      <c r="M26" s="85"/>
      <c r="N26" s="157" t="s">
        <v>499</v>
      </c>
      <c r="O26" s="163" t="s">
        <v>379</v>
      </c>
      <c r="P26" s="163">
        <v>1</v>
      </c>
      <c r="Q26" s="89">
        <v>2491</v>
      </c>
      <c r="R26" s="89">
        <v>2491</v>
      </c>
      <c r="S26" s="164" t="s">
        <v>11</v>
      </c>
    </row>
    <row r="27" spans="1:19" s="151" customFormat="1" ht="15.75">
      <c r="A27" s="165" t="s">
        <v>500</v>
      </c>
      <c r="B27" s="85"/>
      <c r="C27" s="165" t="s">
        <v>501</v>
      </c>
      <c r="D27" s="85">
        <v>153528</v>
      </c>
      <c r="E27" s="86" t="s">
        <v>355</v>
      </c>
      <c r="F27" s="86" t="s">
        <v>356</v>
      </c>
      <c r="G27" s="88" t="s">
        <v>357</v>
      </c>
      <c r="H27" s="88" t="s">
        <v>363</v>
      </c>
      <c r="I27" s="88" t="s">
        <v>358</v>
      </c>
      <c r="J27" s="86" t="s">
        <v>377</v>
      </c>
      <c r="K27" s="88" t="s">
        <v>359</v>
      </c>
      <c r="L27" s="85"/>
      <c r="M27" s="85"/>
      <c r="N27" s="166" t="s">
        <v>502</v>
      </c>
      <c r="O27" s="155" t="s">
        <v>383</v>
      </c>
      <c r="P27" s="85" t="s">
        <v>503</v>
      </c>
      <c r="Q27" s="89">
        <v>8806</v>
      </c>
      <c r="R27" s="167">
        <v>8806</v>
      </c>
      <c r="S27" s="85">
        <v>339030</v>
      </c>
    </row>
  </sheetData>
  <sheetProtection/>
  <printOptions/>
  <pageMargins left="0.7875" right="0.7875" top="1.025" bottom="1.025" header="0.7875" footer="0.7875"/>
  <pageSetup horizontalDpi="300" verticalDpi="300" orientation="portrait" paperSize="9" r:id="rId1"/>
  <headerFooter alignWithMargins="0">
    <oddHeader>&amp;C&amp;"Arial,Normal"&amp;10&amp;A</oddHeader>
    <oddFooter>&amp;C&amp;"Arial,Normal"&amp;10Página &amp;P</oddFooter>
  </headerFooter>
</worksheet>
</file>

<file path=xl/worksheets/sheet5.xml><?xml version="1.0" encoding="utf-8"?>
<worksheet xmlns="http://schemas.openxmlformats.org/spreadsheetml/2006/main" xmlns:r="http://schemas.openxmlformats.org/officeDocument/2006/relationships">
  <dimension ref="A1:U3"/>
  <sheetViews>
    <sheetView zoomScalePageLayoutView="0" workbookViewId="0" topLeftCell="A1">
      <selection activeCell="C4" sqref="C4"/>
    </sheetView>
  </sheetViews>
  <sheetFormatPr defaultColWidth="11.57421875" defaultRowHeight="15"/>
  <cols>
    <col min="1" max="1" width="23.421875" style="0" customWidth="1"/>
    <col min="2" max="2" width="17.140625" style="0" customWidth="1"/>
    <col min="3" max="3" width="24.8515625" style="0" customWidth="1"/>
    <col min="4" max="4" width="8.28125" style="0" bestFit="1" customWidth="1"/>
    <col min="5" max="5" width="10.8515625" style="0" customWidth="1"/>
    <col min="6" max="6" width="9.421875" style="0" customWidth="1"/>
    <col min="7" max="7" width="12.140625" style="0" customWidth="1"/>
    <col min="8" max="8" width="12.8515625" style="0" customWidth="1"/>
    <col min="9" max="9" width="13.421875" style="0" customWidth="1"/>
    <col min="10" max="10" width="17.7109375" style="0" customWidth="1"/>
    <col min="11" max="11" width="19.57421875" style="0" customWidth="1"/>
    <col min="12" max="13" width="11.57421875" style="0" customWidth="1"/>
    <col min="14" max="14" width="67.421875" style="0" customWidth="1"/>
    <col min="15" max="15" width="15.00390625" style="0" customWidth="1"/>
    <col min="16" max="16" width="13.57421875" style="0" customWidth="1"/>
    <col min="17" max="17" width="16.140625" style="0" customWidth="1"/>
    <col min="18" max="18" width="21.421875" style="0" bestFit="1" customWidth="1"/>
    <col min="19" max="19" width="11.57421875" style="0" customWidth="1"/>
  </cols>
  <sheetData>
    <row r="1" spans="1:21" s="65" customFormat="1" ht="15">
      <c r="A1" s="71" t="s">
        <v>341</v>
      </c>
      <c r="B1" s="71" t="s">
        <v>342</v>
      </c>
      <c r="C1" s="72" t="s">
        <v>18</v>
      </c>
      <c r="D1" s="72" t="s">
        <v>343</v>
      </c>
      <c r="E1" s="72" t="s">
        <v>344</v>
      </c>
      <c r="F1" s="72" t="s">
        <v>345</v>
      </c>
      <c r="G1" s="72" t="s">
        <v>346</v>
      </c>
      <c r="H1" s="72" t="s">
        <v>347</v>
      </c>
      <c r="I1" s="72" t="s">
        <v>348</v>
      </c>
      <c r="J1" s="72" t="s">
        <v>349</v>
      </c>
      <c r="K1" s="72" t="s">
        <v>350</v>
      </c>
      <c r="L1" s="73" t="s">
        <v>0</v>
      </c>
      <c r="M1" s="73" t="s">
        <v>1</v>
      </c>
      <c r="N1" s="74" t="s">
        <v>2</v>
      </c>
      <c r="O1" s="73" t="s">
        <v>351</v>
      </c>
      <c r="P1" s="73" t="s">
        <v>352</v>
      </c>
      <c r="Q1" s="75" t="s">
        <v>5</v>
      </c>
      <c r="R1" s="76" t="s">
        <v>6</v>
      </c>
      <c r="S1" s="73" t="s">
        <v>8</v>
      </c>
      <c r="T1" s="63" t="s">
        <v>353</v>
      </c>
      <c r="U1" s="64" t="s">
        <v>354</v>
      </c>
    </row>
    <row r="2" spans="1:19" ht="75">
      <c r="A2" s="81" t="s">
        <v>388</v>
      </c>
      <c r="B2" s="81" t="s">
        <v>389</v>
      </c>
      <c r="C2" s="81" t="s">
        <v>390</v>
      </c>
      <c r="D2" s="81" t="s">
        <v>376</v>
      </c>
      <c r="E2" s="81" t="s">
        <v>391</v>
      </c>
      <c r="F2" s="81" t="s">
        <v>356</v>
      </c>
      <c r="G2" s="81" t="s">
        <v>357</v>
      </c>
      <c r="H2" s="81" t="s">
        <v>363</v>
      </c>
      <c r="I2" s="81" t="s">
        <v>358</v>
      </c>
      <c r="J2" s="81" t="s">
        <v>392</v>
      </c>
      <c r="K2" s="81" t="s">
        <v>359</v>
      </c>
      <c r="L2" s="82">
        <v>50643</v>
      </c>
      <c r="M2" s="83">
        <v>35</v>
      </c>
      <c r="N2" s="83" t="s">
        <v>393</v>
      </c>
      <c r="O2" s="83" t="s">
        <v>99</v>
      </c>
      <c r="P2" s="83">
        <v>3</v>
      </c>
      <c r="Q2" s="84">
        <v>1125</v>
      </c>
      <c r="R2" s="84">
        <v>3375</v>
      </c>
      <c r="S2" s="83" t="s">
        <v>394</v>
      </c>
    </row>
    <row r="3" spans="1:19" ht="409.5">
      <c r="A3" s="81" t="s">
        <v>399</v>
      </c>
      <c r="B3" s="81" t="s">
        <v>397</v>
      </c>
      <c r="C3" s="81" t="s">
        <v>398</v>
      </c>
      <c r="D3" s="81" t="s">
        <v>376</v>
      </c>
      <c r="E3" s="81" t="s">
        <v>391</v>
      </c>
      <c r="F3" s="81" t="s">
        <v>356</v>
      </c>
      <c r="G3" s="81" t="s">
        <v>357</v>
      </c>
      <c r="H3" s="81" t="s">
        <v>363</v>
      </c>
      <c r="I3" s="81" t="s">
        <v>358</v>
      </c>
      <c r="J3" s="81" t="s">
        <v>392</v>
      </c>
      <c r="K3" s="81" t="s">
        <v>359</v>
      </c>
      <c r="L3" s="82">
        <v>50605</v>
      </c>
      <c r="M3" s="83">
        <v>114</v>
      </c>
      <c r="N3" s="83" t="s">
        <v>395</v>
      </c>
      <c r="O3" s="83" t="s">
        <v>99</v>
      </c>
      <c r="P3" s="83">
        <v>1</v>
      </c>
      <c r="Q3" s="84">
        <v>40000</v>
      </c>
      <c r="R3" s="84">
        <v>40000</v>
      </c>
      <c r="S3" s="83" t="s">
        <v>396</v>
      </c>
    </row>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proplan-p057347</dc:creator>
  <cp:keywords/>
  <dc:description/>
  <cp:lastModifiedBy>proplan-p054102</cp:lastModifiedBy>
  <cp:lastPrinted>2012-03-22T11:45:09Z</cp:lastPrinted>
  <dcterms:created xsi:type="dcterms:W3CDTF">2012-03-16T17:24:14Z</dcterms:created>
  <dcterms:modified xsi:type="dcterms:W3CDTF">2013-08-08T15:59:07Z</dcterms:modified>
  <cp:category/>
  <cp:version/>
  <cp:contentType/>
  <cp:contentStatus/>
</cp:coreProperties>
</file>