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1760" activeTab="0"/>
  </bookViews>
  <sheets>
    <sheet name="Resumo da UA" sheetId="1" r:id="rId1"/>
    <sheet name="Já empenhados" sheetId="2" r:id="rId2"/>
    <sheet name="SCDP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<sst xmlns="http://schemas.openxmlformats.org/spreadsheetml/2006/main" count="379" uniqueCount="163">
  <si>
    <t>Já Empenhados</t>
  </si>
  <si>
    <t>Capital (R$)</t>
  </si>
  <si>
    <t>Custeio (R$)</t>
  </si>
  <si>
    <t>Saldo Restante</t>
  </si>
  <si>
    <t>INSTITUTO DE CIÊNCIAS SOCIAIS APLICADAS</t>
  </si>
  <si>
    <t>Modalidade</t>
  </si>
  <si>
    <t>Pré-Empenho</t>
  </si>
  <si>
    <t>Empresa</t>
  </si>
  <si>
    <t>UGR</t>
  </si>
  <si>
    <t>PTRES</t>
  </si>
  <si>
    <t>Fonte</t>
  </si>
  <si>
    <t>PI - Enq.</t>
  </si>
  <si>
    <t>PI - Ação</t>
  </si>
  <si>
    <t>PI - Etapa</t>
  </si>
  <si>
    <t>PI - Categoria</t>
  </si>
  <si>
    <t>PI - Modalidade</t>
  </si>
  <si>
    <t>ID</t>
  </si>
  <si>
    <t>Item</t>
  </si>
  <si>
    <t>Nome</t>
  </si>
  <si>
    <t>Unidade</t>
  </si>
  <si>
    <t xml:space="preserve">Qtde </t>
  </si>
  <si>
    <t>Valor Uni R$</t>
  </si>
  <si>
    <t>Valor Tot R$</t>
  </si>
  <si>
    <t>SIAFI</t>
  </si>
  <si>
    <t>Colunas1</t>
  </si>
  <si>
    <t>Total</t>
  </si>
  <si>
    <t>Inversão para empenho de Colaborador eventual</t>
  </si>
  <si>
    <t>Inversão de Custeio para Capital</t>
  </si>
  <si>
    <t>Saldo da Matriz (Original)</t>
  </si>
  <si>
    <t>Pregão 92/2014</t>
  </si>
  <si>
    <t>53.12</t>
  </si>
  <si>
    <t>GLOBAL DISTRIBUICAO DE BENS DE CONSUMO LTDA</t>
  </si>
  <si>
    <t>Pregão 109/2014</t>
  </si>
  <si>
    <t>1.8</t>
  </si>
  <si>
    <t>APARECIDA DAS DORES</t>
  </si>
  <si>
    <t>6.7</t>
  </si>
  <si>
    <t>FENIX MAD´ACO</t>
  </si>
  <si>
    <t xml:space="preserve">Computador (tipo-02) 4ª geração do processador Intel Cori i5, com as seguintes características abaixo: 1. Características Gerais: 1.1. Todos os componentes visíveis integrantes do computador ofertado (gabinete, monitor, mouse e teclado) deverão ter a mesma cor predominante. </t>
  </si>
  <si>
    <t>un</t>
  </si>
  <si>
    <t>449052 - 35</t>
  </si>
  <si>
    <t>Cadeira Giratória com Rodízios - Cadeira giratória, com braços e rodízios. Estrutura do assento e encosto em madeira compensada moldada anatomicamente. Almofadas com espuma de poliuret</t>
  </si>
  <si>
    <t>449052-42</t>
  </si>
  <si>
    <t>Mesa reta com gavetas Medidas: c = 1200mm x l = 600mm x a = 750mm. Tampo: confeccionado em madeira MDF com 25mm de espessura, com acabamento nas duas faces em laminado melamínico de ba</t>
  </si>
  <si>
    <t>086705</t>
  </si>
  <si>
    <t>0112</t>
  </si>
  <si>
    <t>M</t>
  </si>
  <si>
    <t>ICSA</t>
  </si>
  <si>
    <t>G</t>
  </si>
  <si>
    <t>4035</t>
  </si>
  <si>
    <t>N</t>
  </si>
  <si>
    <t>4038</t>
  </si>
  <si>
    <t>Saldo com contingenciamento 10% de Custeio e 50% Capital</t>
  </si>
  <si>
    <t>INEXIGIBILIDADE Nº 25/2015</t>
  </si>
  <si>
    <t>EDITORA FORUM LTDA</t>
  </si>
  <si>
    <t>150281</t>
  </si>
  <si>
    <t>9556</t>
  </si>
  <si>
    <t>Renovação de assinatura da revista de Direito do Terceiro Setor para 12 (doze) meses</t>
  </si>
  <si>
    <t>Assinatura</t>
  </si>
  <si>
    <t>339039-01</t>
  </si>
  <si>
    <t>Inversão de Custeio para Diárias</t>
  </si>
  <si>
    <t xml:space="preserve">000248 UNIFAL - MG        </t>
  </si>
  <si>
    <t>801655 EDITORA FORUM LTDA.</t>
  </si>
  <si>
    <t xml:space="preserve">801694 MAD.HERVAL         </t>
  </si>
  <si>
    <t xml:space="preserve">801751 FENIX              </t>
  </si>
  <si>
    <t>801752 APARECIDA DAS DORES</t>
  </si>
  <si>
    <t xml:space="preserve">802119 EDITORA CONFIANCA  </t>
  </si>
  <si>
    <t>802120 EDITORA CAROS AMIGO</t>
  </si>
  <si>
    <t>802178 EDITORA FORUM LTDA.</t>
  </si>
  <si>
    <t>ok</t>
  </si>
  <si>
    <t>lançar</t>
  </si>
  <si>
    <t>empenhado</t>
  </si>
  <si>
    <t>REVISTA CARTA CAPITAL</t>
  </si>
  <si>
    <t>REVISTA CAROS AMIGOS</t>
  </si>
  <si>
    <t>REVISTA BRASILEIRA DE DIREITO PÚBLICO</t>
  </si>
  <si>
    <t>Saldo em colab eventual</t>
  </si>
  <si>
    <t>000022 UNIFAL - MG        - DIÁRIAS ICSA</t>
  </si>
  <si>
    <t>saldo atual</t>
  </si>
  <si>
    <t>Diferença (Retirar das diárias)</t>
  </si>
  <si>
    <t>Valor Disponível no empenho de diárias definitivo</t>
  </si>
  <si>
    <t>Gastos com assinaturas de revistas</t>
  </si>
  <si>
    <t>TETO ORÇAMENTÁRIO - DIÁRIAS</t>
  </si>
  <si>
    <t>Númeroda Solicitação</t>
  </si>
  <si>
    <t>Nome do Proposto</t>
  </si>
  <si>
    <t>Tipo da Viagem</t>
  </si>
  <si>
    <t>Situaçãoda Viagem</t>
  </si>
  <si>
    <t>Empenho</t>
  </si>
  <si>
    <t>Valor em Andamento</t>
  </si>
  <si>
    <t>Valor Realizado</t>
  </si>
  <si>
    <t>000124/15</t>
  </si>
  <si>
    <t>PABLO LUIZ MARTINS</t>
  </si>
  <si>
    <t>Nacional</t>
  </si>
  <si>
    <t>Concluída</t>
  </si>
  <si>
    <t>153028152482015NE000022</t>
  </si>
  <si>
    <t>000132/15</t>
  </si>
  <si>
    <t>MAYK VIEIRA COELHO</t>
  </si>
  <si>
    <t>000178/15</t>
  </si>
  <si>
    <t>DEIVE CIRO DE OLIVEIRA</t>
  </si>
  <si>
    <t>000206/15</t>
  </si>
  <si>
    <t>CRISTIANE RODRIGUES DA SILVA SILVEIRA</t>
  </si>
  <si>
    <t>Cancelada</t>
  </si>
  <si>
    <t>000207/15</t>
  </si>
  <si>
    <t>LEANDRO FERREIRA</t>
  </si>
  <si>
    <t>000286/15</t>
  </si>
  <si>
    <t>MARCIA AMBROSIO RODRIGUES</t>
  </si>
  <si>
    <t>000311/15</t>
  </si>
  <si>
    <t>ALINE LOURENCO DE OLIVEIRA</t>
  </si>
  <si>
    <t>000455/15</t>
  </si>
  <si>
    <t>DIMITRI AUGUSTO DA CUNHA TOLEDO</t>
  </si>
  <si>
    <t>000456/15</t>
  </si>
  <si>
    <t>ANA CAROLINA GUERRA</t>
  </si>
  <si>
    <t>000531/15</t>
  </si>
  <si>
    <t>HELIO LEMES COSTA JUNIOR</t>
  </si>
  <si>
    <t>000620/15</t>
  </si>
  <si>
    <t>LEANDRO DE OLIVEIRA GALASTRI</t>
  </si>
  <si>
    <t>Em Planejamento</t>
  </si>
  <si>
    <t>000638/15</t>
  </si>
  <si>
    <t>FRANCIANE DE OLIVEIRA ALVARENGA</t>
  </si>
  <si>
    <t>000743/15</t>
  </si>
  <si>
    <t>ADMIR ANTONIO BETARELLI JUNIOR</t>
  </si>
  <si>
    <t>000784/15</t>
  </si>
  <si>
    <t>001157/15</t>
  </si>
  <si>
    <t>LETICIA LIMA MILANI RODRIGUES</t>
  </si>
  <si>
    <t>001186/15</t>
  </si>
  <si>
    <t>KELLEN ROCHA DE SOUZA</t>
  </si>
  <si>
    <t>001215/15</t>
  </si>
  <si>
    <t>CASSIA HELENA MARCHON</t>
  </si>
  <si>
    <t>001284/15</t>
  </si>
  <si>
    <t>BERNARDO PADUA JARDIM DE MIRANDA</t>
  </si>
  <si>
    <t>001417/15</t>
  </si>
  <si>
    <t>CLAUDIA ADAM RAMOS</t>
  </si>
  <si>
    <t>001418/15</t>
  </si>
  <si>
    <t>PABLO JAVIER GRUNMANN</t>
  </si>
  <si>
    <t>001434/15</t>
  </si>
  <si>
    <t>BRUNO EDUARDO FREITAS HONORATO</t>
  </si>
  <si>
    <t>001494/15</t>
  </si>
  <si>
    <t>001517/15</t>
  </si>
  <si>
    <t>001556/15</t>
  </si>
  <si>
    <t>MICHEL DELIBERALI MARSON</t>
  </si>
  <si>
    <t>001557/15</t>
  </si>
  <si>
    <t>ELISA ZWICK</t>
  </si>
  <si>
    <t>001558/15</t>
  </si>
  <si>
    <t>001578/15</t>
  </si>
  <si>
    <t>GABRIEL RODRIGO GOMES PESSANHA</t>
  </si>
  <si>
    <t>001603/15</t>
  </si>
  <si>
    <t>JULIANA GUEDES MARTINS</t>
  </si>
  <si>
    <t>001641/15</t>
  </si>
  <si>
    <t>001642/15</t>
  </si>
  <si>
    <t>001660/15</t>
  </si>
  <si>
    <t>MARCAL SERAFIM CANDIDO</t>
  </si>
  <si>
    <t>001710/15</t>
  </si>
  <si>
    <t>001824/15</t>
  </si>
  <si>
    <t>LEANDRO RIVELLI TEIXEIRA NOGUEIRA</t>
  </si>
  <si>
    <t>001826/15</t>
  </si>
  <si>
    <t>001827/15</t>
  </si>
  <si>
    <t>LEANDRO LIMA RESENDE</t>
  </si>
  <si>
    <t>001873/15</t>
  </si>
  <si>
    <t>JOAO PAULO DE BRITO NASCIMENTO</t>
  </si>
  <si>
    <t>Total Geral</t>
  </si>
  <si>
    <t xml:space="preserve">Em Planejamento </t>
  </si>
  <si>
    <t>Viagens Concluídas</t>
  </si>
  <si>
    <t>Verifique Saldo atual + Viagens Concluídas = Empenhado</t>
  </si>
  <si>
    <t>Total= Saldo restante+ saldo colab ev.</t>
  </si>
  <si>
    <t>FINAL: Deduzindo as viagens Em Planejamento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</si>
</sst>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\-#,##0.00\ ;&quot; -&quot;#\ ;@\ 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  <numFmt numFmtId="170" formatCode="&quot;Ativado&quot;;&quot;Ativado&quot;;&quot;Desativado&quot;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[$-416]dddd\,\ d&quot; de &quot;mmmm&quot; de &quot;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9.9"/>
      <color indexed="56"/>
      <name val="Arial"/>
      <family val="2"/>
    </font>
    <font>
      <sz val="6.6"/>
      <color indexed="8"/>
      <name val="Verdana"/>
      <family val="2"/>
    </font>
    <font>
      <sz val="8"/>
      <color indexed="63"/>
      <name val="Inherit"/>
      <family val="0"/>
    </font>
    <font>
      <sz val="8"/>
      <color indexed="8"/>
      <name val="Inherit"/>
      <family val="0"/>
    </font>
    <font>
      <sz val="11"/>
      <color indexed="8"/>
      <name val="Verdana"/>
      <family val="2"/>
    </font>
    <font>
      <sz val="6.6"/>
      <color indexed="63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.9"/>
      <color rgb="FF05235E"/>
      <name val="Arial"/>
      <family val="2"/>
    </font>
    <font>
      <sz val="6.6"/>
      <color rgb="FF000000"/>
      <name val="Verdana"/>
      <family val="2"/>
    </font>
    <font>
      <sz val="8"/>
      <color rgb="FF222222"/>
      <name val="Inherit"/>
      <family val="0"/>
    </font>
    <font>
      <sz val="8"/>
      <color rgb="FF000000"/>
      <name val="Inherit"/>
      <family val="0"/>
    </font>
    <font>
      <sz val="11"/>
      <color rgb="FF000000"/>
      <name val="Verdana"/>
      <family val="2"/>
    </font>
    <font>
      <sz val="6.6"/>
      <color rgb="FF222222"/>
      <name val="Verdana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C4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>
        <color indexed="63"/>
      </right>
      <top style="medium">
        <color rgb="FFAAAAAA"/>
      </top>
      <bottom style="medium">
        <color rgb="FFAAAAAA"/>
      </bottom>
    </border>
    <border>
      <left>
        <color indexed="63"/>
      </left>
      <right>
        <color indexed="63"/>
      </right>
      <top style="medium">
        <color rgb="FFAAAAAA"/>
      </top>
      <bottom style="medium">
        <color rgb="FFAAAAAA"/>
      </bottom>
    </border>
    <border>
      <left>
        <color indexed="63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7" borderId="0" applyNumberFormat="0" applyBorder="0" applyAlignment="0" applyProtection="0"/>
    <xf numFmtId="0" fontId="33" fillId="35" borderId="1" applyNumberFormat="0" applyAlignment="0" applyProtection="0"/>
    <xf numFmtId="0" fontId="4" fillId="36" borderId="2" applyNumberFormat="0" applyAlignment="0" applyProtection="0"/>
    <xf numFmtId="0" fontId="34" fillId="37" borderId="3" applyNumberFormat="0" applyAlignment="0" applyProtection="0"/>
    <xf numFmtId="0" fontId="5" fillId="38" borderId="4" applyNumberFormat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1" fillId="39" borderId="0" applyNumberFormat="0" applyBorder="0" applyAlignment="0" applyProtection="0"/>
    <xf numFmtId="0" fontId="2" fillId="40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31" fillId="43" borderId="0" applyNumberFormat="0" applyBorder="0" applyAlignment="0" applyProtection="0"/>
    <xf numFmtId="0" fontId="2" fillId="44" borderId="0" applyNumberFormat="0" applyBorder="0" applyAlignment="0" applyProtection="0"/>
    <xf numFmtId="0" fontId="31" fillId="45" borderId="0" applyNumberFormat="0" applyBorder="0" applyAlignment="0" applyProtection="0"/>
    <xf numFmtId="0" fontId="2" fillId="29" borderId="0" applyNumberFormat="0" applyBorder="0" applyAlignment="0" applyProtection="0"/>
    <xf numFmtId="0" fontId="31" fillId="46" borderId="0" applyNumberFormat="0" applyBorder="0" applyAlignment="0" applyProtection="0"/>
    <xf numFmtId="0" fontId="2" fillId="31" borderId="0" applyNumberFormat="0" applyBorder="0" applyAlignment="0" applyProtection="0"/>
    <xf numFmtId="0" fontId="31" fillId="47" borderId="0" applyNumberFormat="0" applyBorder="0" applyAlignment="0" applyProtection="0"/>
    <xf numFmtId="0" fontId="2" fillId="48" borderId="0" applyNumberFormat="0" applyBorder="0" applyAlignment="0" applyProtection="0"/>
    <xf numFmtId="0" fontId="36" fillId="49" borderId="1" applyNumberFormat="0" applyAlignment="0" applyProtection="0"/>
    <xf numFmtId="0" fontId="7" fillId="13" borderId="2" applyNumberFormat="0" applyAlignment="0" applyProtection="0"/>
    <xf numFmtId="0" fontId="37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39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0" fillId="0" borderId="0" applyFont="0" applyFill="0" applyBorder="0" applyAlignment="0" applyProtection="0"/>
    <xf numFmtId="0" fontId="40" fillId="35" borderId="9" applyNumberFormat="0" applyAlignment="0" applyProtection="0"/>
    <xf numFmtId="0" fontId="10" fillId="36" borderId="10" applyNumberFormat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0" borderId="13" applyNumberFormat="0" applyFill="0" applyAlignment="0" applyProtection="0"/>
    <xf numFmtId="0" fontId="14" fillId="0" borderId="14" applyNumberFormat="0" applyFill="0" applyAlignment="0" applyProtection="0"/>
    <xf numFmtId="0" fontId="46" fillId="0" borderId="15" applyNumberFormat="0" applyFill="0" applyAlignment="0" applyProtection="0"/>
    <xf numFmtId="0" fontId="1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55" borderId="19" xfId="0" applyFont="1" applyFill="1" applyBorder="1" applyAlignment="1">
      <alignment horizontal="center" vertical="center" wrapText="1"/>
    </xf>
    <xf numFmtId="43" fontId="49" fillId="0" borderId="20" xfId="106" applyFont="1" applyBorder="1" applyAlignment="1">
      <alignment horizontal="center" vertical="center" wrapText="1"/>
    </xf>
    <xf numFmtId="49" fontId="34" fillId="56" borderId="0" xfId="0" applyNumberFormat="1" applyFont="1" applyFill="1" applyBorder="1" applyAlignment="1">
      <alignment horizontal="center" vertical="center"/>
    </xf>
    <xf numFmtId="49" fontId="34" fillId="56" borderId="0" xfId="0" applyNumberFormat="1" applyFont="1" applyFill="1" applyBorder="1" applyAlignment="1">
      <alignment horizontal="center" vertical="center" wrapText="1"/>
    </xf>
    <xf numFmtId="2" fontId="34" fillId="56" borderId="0" xfId="0" applyNumberFormat="1" applyFont="1" applyFill="1" applyBorder="1" applyAlignment="1">
      <alignment horizontal="center" vertical="center" wrapText="1"/>
    </xf>
    <xf numFmtId="43" fontId="31" fillId="56" borderId="0" xfId="106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3" fontId="0" fillId="0" borderId="22" xfId="0" applyNumberFormat="1" applyFont="1" applyBorder="1" applyAlignment="1">
      <alignment horizontal="center" vertical="center"/>
    </xf>
    <xf numFmtId="43" fontId="0" fillId="0" borderId="0" xfId="106" applyFont="1" applyAlignment="1">
      <alignment horizontal="center" vertical="center"/>
    </xf>
    <xf numFmtId="2" fontId="34" fillId="56" borderId="0" xfId="0" applyNumberFormat="1" applyFont="1" applyFill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49" fillId="0" borderId="23" xfId="106" applyFont="1" applyBorder="1" applyAlignment="1">
      <alignment horizontal="center" vertical="center" wrapText="1"/>
    </xf>
    <xf numFmtId="43" fontId="48" fillId="0" borderId="0" xfId="106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3" fontId="0" fillId="0" borderId="18" xfId="106" applyFont="1" applyFill="1" applyBorder="1" applyAlignment="1">
      <alignment horizontal="center" vertical="center"/>
    </xf>
    <xf numFmtId="43" fontId="0" fillId="0" borderId="18" xfId="106" applyFont="1" applyFill="1" applyBorder="1" applyAlignment="1">
      <alignment horizontal="center" vertical="center" wrapText="1"/>
    </xf>
    <xf numFmtId="43" fontId="0" fillId="0" borderId="24" xfId="106" applyFont="1" applyBorder="1" applyAlignment="1">
      <alignment horizontal="center" vertical="center"/>
    </xf>
    <xf numFmtId="43" fontId="0" fillId="0" borderId="25" xfId="106" applyFont="1" applyBorder="1" applyAlignment="1">
      <alignment horizontal="center" vertical="center"/>
    </xf>
    <xf numFmtId="43" fontId="51" fillId="0" borderId="24" xfId="106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48" fillId="55" borderId="24" xfId="0" applyFont="1" applyFill="1" applyBorder="1" applyAlignment="1">
      <alignment horizontal="center" vertical="center" wrapText="1"/>
    </xf>
    <xf numFmtId="43" fontId="49" fillId="0" borderId="24" xfId="106" applyFont="1" applyBorder="1" applyAlignment="1">
      <alignment horizontal="center" vertical="center" wrapText="1"/>
    </xf>
    <xf numFmtId="43" fontId="48" fillId="0" borderId="24" xfId="106" applyFont="1" applyBorder="1" applyAlignment="1">
      <alignment horizontal="center" vertical="center" wrapText="1"/>
    </xf>
    <xf numFmtId="43" fontId="48" fillId="0" borderId="24" xfId="106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43" fontId="52" fillId="0" borderId="24" xfId="106" applyFont="1" applyBorder="1" applyAlignment="1">
      <alignment horizontal="center" vertical="center" wrapText="1"/>
    </xf>
    <xf numFmtId="43" fontId="53" fillId="0" borderId="24" xfId="106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106" applyFont="1" applyAlignment="1">
      <alignment/>
    </xf>
    <xf numFmtId="0" fontId="0" fillId="57" borderId="26" xfId="0" applyFill="1" applyBorder="1" applyAlignment="1">
      <alignment/>
    </xf>
    <xf numFmtId="43" fontId="0" fillId="57" borderId="27" xfId="0" applyNumberFormat="1" applyFill="1" applyBorder="1" applyAlignment="1">
      <alignment/>
    </xf>
    <xf numFmtId="4" fontId="0" fillId="57" borderId="27" xfId="0" applyNumberFormat="1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8" xfId="0" applyFill="1" applyBorder="1" applyAlignment="1">
      <alignment/>
    </xf>
    <xf numFmtId="0" fontId="0" fillId="57" borderId="29" xfId="0" applyFill="1" applyBorder="1" applyAlignment="1">
      <alignment/>
    </xf>
    <xf numFmtId="0" fontId="0" fillId="57" borderId="23" xfId="0" applyFill="1" applyBorder="1" applyAlignment="1">
      <alignment/>
    </xf>
    <xf numFmtId="0" fontId="0" fillId="57" borderId="23" xfId="0" applyNumberFormat="1" applyFill="1" applyBorder="1" applyAlignment="1">
      <alignment/>
    </xf>
    <xf numFmtId="4" fontId="0" fillId="57" borderId="23" xfId="0" applyNumberFormat="1" applyFill="1" applyBorder="1" applyAlignment="1">
      <alignment/>
    </xf>
    <xf numFmtId="4" fontId="0" fillId="57" borderId="20" xfId="82" applyNumberFormat="1" applyFont="1" applyFill="1" applyBorder="1">
      <alignment/>
      <protection/>
    </xf>
    <xf numFmtId="0" fontId="54" fillId="0" borderId="0" xfId="0" applyFont="1" applyAlignment="1">
      <alignment horizontal="center" wrapText="1"/>
    </xf>
    <xf numFmtId="0" fontId="55" fillId="58" borderId="30" xfId="0" applyFont="1" applyFill="1" applyBorder="1" applyAlignment="1">
      <alignment horizontal="center" vertical="center" wrapText="1"/>
    </xf>
    <xf numFmtId="0" fontId="37" fillId="59" borderId="30" xfId="73" applyFill="1" applyBorder="1" applyAlignment="1" applyProtection="1">
      <alignment horizontal="left" vertical="center" wrapText="1" indent="1"/>
      <protection/>
    </xf>
    <xf numFmtId="0" fontId="56" fillId="59" borderId="30" xfId="0" applyFont="1" applyFill="1" applyBorder="1" applyAlignment="1">
      <alignment horizontal="left" vertical="center" wrapText="1" indent="1"/>
    </xf>
    <xf numFmtId="0" fontId="56" fillId="59" borderId="30" xfId="0" applyFont="1" applyFill="1" applyBorder="1" applyAlignment="1">
      <alignment horizontal="center" vertical="center" wrapText="1"/>
    </xf>
    <xf numFmtId="0" fontId="56" fillId="59" borderId="30" xfId="0" applyFont="1" applyFill="1" applyBorder="1" applyAlignment="1">
      <alignment horizontal="right" vertical="center" wrapText="1" indent="1"/>
    </xf>
    <xf numFmtId="0" fontId="56" fillId="60" borderId="30" xfId="0" applyFont="1" applyFill="1" applyBorder="1" applyAlignment="1">
      <alignment horizontal="right" vertical="center" wrapText="1" indent="1"/>
    </xf>
    <xf numFmtId="4" fontId="57" fillId="58" borderId="30" xfId="0" applyNumberFormat="1" applyFont="1" applyFill="1" applyBorder="1" applyAlignment="1">
      <alignment horizontal="right" vertical="center" wrapText="1" indent="1"/>
    </xf>
    <xf numFmtId="0" fontId="58" fillId="59" borderId="31" xfId="0" applyFont="1" applyFill="1" applyBorder="1" applyAlignment="1">
      <alignment vertical="center" wrapText="1"/>
    </xf>
    <xf numFmtId="0" fontId="58" fillId="59" borderId="32" xfId="0" applyFont="1" applyFill="1" applyBorder="1" applyAlignment="1">
      <alignment vertical="center" wrapText="1"/>
    </xf>
    <xf numFmtId="0" fontId="58" fillId="59" borderId="33" xfId="0" applyFont="1" applyFill="1" applyBorder="1" applyAlignment="1">
      <alignment vertical="center" wrapText="1"/>
    </xf>
    <xf numFmtId="0" fontId="59" fillId="59" borderId="31" xfId="0" applyFont="1" applyFill="1" applyBorder="1" applyAlignment="1">
      <alignment vertical="center" wrapText="1"/>
    </xf>
    <xf numFmtId="0" fontId="59" fillId="59" borderId="32" xfId="0" applyFont="1" applyFill="1" applyBorder="1" applyAlignment="1">
      <alignment vertical="center" wrapText="1"/>
    </xf>
    <xf numFmtId="0" fontId="59" fillId="59" borderId="33" xfId="0" applyFont="1" applyFill="1" applyBorder="1" applyAlignment="1">
      <alignment vertical="center" wrapText="1"/>
    </xf>
    <xf numFmtId="0" fontId="58" fillId="60" borderId="31" xfId="0" applyFont="1" applyFill="1" applyBorder="1" applyAlignment="1">
      <alignment vertical="center" wrapText="1"/>
    </xf>
    <xf numFmtId="0" fontId="58" fillId="60" borderId="32" xfId="0" applyFont="1" applyFill="1" applyBorder="1" applyAlignment="1">
      <alignment vertical="center" wrapText="1"/>
    </xf>
    <xf numFmtId="0" fontId="58" fillId="60" borderId="33" xfId="0" applyFont="1" applyFill="1" applyBorder="1" applyAlignment="1">
      <alignment vertical="center" wrapText="1"/>
    </xf>
    <xf numFmtId="0" fontId="58" fillId="58" borderId="31" xfId="0" applyFont="1" applyFill="1" applyBorder="1" applyAlignment="1">
      <alignment vertical="center" wrapText="1"/>
    </xf>
    <xf numFmtId="0" fontId="58" fillId="58" borderId="32" xfId="0" applyFont="1" applyFill="1" applyBorder="1" applyAlignment="1">
      <alignment vertical="center" wrapText="1"/>
    </xf>
    <xf numFmtId="0" fontId="58" fillId="58" borderId="33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3" fontId="0" fillId="0" borderId="19" xfId="106" applyFont="1" applyBorder="1" applyAlignment="1">
      <alignment/>
    </xf>
    <xf numFmtId="43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57" borderId="24" xfId="0" applyFill="1" applyBorder="1" applyAlignment="1">
      <alignment wrapText="1"/>
    </xf>
    <xf numFmtId="43" fontId="0" fillId="0" borderId="24" xfId="0" applyNumberFormat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9" xfId="0" applyFont="1" applyBorder="1" applyAlignment="1">
      <alignment/>
    </xf>
    <xf numFmtId="0" fontId="47" fillId="61" borderId="36" xfId="0" applyFont="1" applyFill="1" applyBorder="1" applyAlignment="1">
      <alignment wrapText="1"/>
    </xf>
    <xf numFmtId="43" fontId="47" fillId="61" borderId="37" xfId="0" applyNumberFormat="1" applyFont="1" applyFill="1" applyBorder="1" applyAlignment="1">
      <alignment/>
    </xf>
    <xf numFmtId="43" fontId="48" fillId="0" borderId="23" xfId="106" applyFont="1" applyBorder="1" applyAlignment="1">
      <alignment horizontal="center" wrapText="1"/>
    </xf>
    <xf numFmtId="0" fontId="0" fillId="18" borderId="28" xfId="0" applyFill="1" applyBorder="1" applyAlignment="1">
      <alignment wrapText="1"/>
    </xf>
    <xf numFmtId="43" fontId="0" fillId="18" borderId="20" xfId="0" applyNumberFormat="1" applyFill="1" applyBorder="1" applyAlignment="1">
      <alignment/>
    </xf>
    <xf numFmtId="2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7" fillId="0" borderId="0" xfId="0" applyFont="1" applyAlignment="1">
      <alignment horizontal="center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Incorreto" xfId="74"/>
    <cellStyle name="Incorreto 2" xfId="75"/>
    <cellStyle name="Currency" xfId="76"/>
    <cellStyle name="Currency [0]" xfId="77"/>
    <cellStyle name="Moeda 2" xfId="78"/>
    <cellStyle name="Neutra" xfId="79"/>
    <cellStyle name="Neutra 2" xfId="80"/>
    <cellStyle name="Normal 2" xfId="81"/>
    <cellStyle name="Normal 3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Separador de milhares 2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2" xfId="96"/>
    <cellStyle name="Título 2" xfId="97"/>
    <cellStyle name="Título 2 2" xfId="98"/>
    <cellStyle name="Título 3" xfId="99"/>
    <cellStyle name="Título 3 2" xfId="100"/>
    <cellStyle name="Título 4" xfId="101"/>
    <cellStyle name="Título 4 2" xfId="102"/>
    <cellStyle name="Título 5" xfId="103"/>
    <cellStyle name="Total" xfId="104"/>
    <cellStyle name="Total 2" xfId="105"/>
    <cellStyle name="Comma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T6" comment="" totalsRowCount="1">
  <autoFilter ref="A1:T6"/>
  <tableColumns count="20">
    <tableColumn id="1" name="Modalidade"/>
    <tableColumn id="2" name="Pré-Empenho"/>
    <tableColumn id="3" name="Empresa"/>
    <tableColumn id="4" name="UGR"/>
    <tableColumn id="5" name="PTRES"/>
    <tableColumn id="6" name="Fonte"/>
    <tableColumn id="7" name="PI - Enq."/>
    <tableColumn id="8" name="PI - Ação"/>
    <tableColumn id="9" name="PI - Etapa"/>
    <tableColumn id="10" name="PI - Categoria"/>
    <tableColumn id="11" name="PI - Modalidade"/>
    <tableColumn id="12" name="ID"/>
    <tableColumn id="13" name="Item"/>
    <tableColumn id="14" name="Nome"/>
    <tableColumn id="15" name="Unidade"/>
    <tableColumn id="16" name="Qtde "/>
    <tableColumn id="17" name="Valor Uni R$"/>
    <tableColumn id="18" name="Valor Tot R$" totalsRowFunction="sum"/>
    <tableColumn id="19" name="SIAFI"/>
    <tableColumn id="20" name="Colunas1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2.scdp.gov.br/novoscdp/pages/consultar_solicitacao/consultar_solicitacao_detalhes.xhtml?idPcdp=11483172" TargetMode="External" /><Relationship Id="rId2" Type="http://schemas.openxmlformats.org/officeDocument/2006/relationships/hyperlink" Target="https://www2.scdp.gov.br/novoscdp/pages/consultar_solicitacao/consultar_solicitacao_detalhes.xhtml?idPcdp=11473345" TargetMode="External" /><Relationship Id="rId3" Type="http://schemas.openxmlformats.org/officeDocument/2006/relationships/hyperlink" Target="https://www2.scdp.gov.br/novoscdp/pages/consultar_solicitacao/consultar_solicitacao_detalhes.xhtml?idPcdp=11509813" TargetMode="External" /><Relationship Id="rId4" Type="http://schemas.openxmlformats.org/officeDocument/2006/relationships/hyperlink" Target="https://www2.scdp.gov.br/novoscdp/pages/consultar_solicitacao/consultar_solicitacao_detalhes.xhtml?idPcdp=11522744" TargetMode="External" /><Relationship Id="rId5" Type="http://schemas.openxmlformats.org/officeDocument/2006/relationships/hyperlink" Target="https://www2.scdp.gov.br/novoscdp/pages/consultar_solicitacao/consultar_solicitacao_detalhes.xhtml?idPcdp=11522818" TargetMode="External" /><Relationship Id="rId6" Type="http://schemas.openxmlformats.org/officeDocument/2006/relationships/hyperlink" Target="https://www2.scdp.gov.br/novoscdp/pages/consultar_solicitacao/consultar_solicitacao_detalhes.xhtml?idPcdp=11475370" TargetMode="External" /><Relationship Id="rId7" Type="http://schemas.openxmlformats.org/officeDocument/2006/relationships/hyperlink" Target="https://www2.scdp.gov.br/novoscdp/pages/consultar_solicitacao/consultar_solicitacao_detalhes.xhtml?idPcdp=11558862" TargetMode="External" /><Relationship Id="rId8" Type="http://schemas.openxmlformats.org/officeDocument/2006/relationships/hyperlink" Target="https://www2.scdp.gov.br/novoscdp/pages/consultar_solicitacao/consultar_solicitacao_detalhes.xhtml?idPcdp=11607847" TargetMode="External" /><Relationship Id="rId9" Type="http://schemas.openxmlformats.org/officeDocument/2006/relationships/hyperlink" Target="https://www2.scdp.gov.br/novoscdp/pages/consultar_solicitacao/consultar_solicitacao_detalhes.xhtml?idPcdp=11613274" TargetMode="External" /><Relationship Id="rId10" Type="http://schemas.openxmlformats.org/officeDocument/2006/relationships/hyperlink" Target="https://www2.scdp.gov.br/novoscdp/pages/consultar_solicitacao/consultar_solicitacao_detalhes.xhtml?idPcdp=11649460" TargetMode="External" /><Relationship Id="rId11" Type="http://schemas.openxmlformats.org/officeDocument/2006/relationships/hyperlink" Target="https://www2.scdp.gov.br/novoscdp/pages/consultar_solicitacao/consultar_solicitacao_detalhes.xhtml?idPcdp=11707427" TargetMode="External" /><Relationship Id="rId12" Type="http://schemas.openxmlformats.org/officeDocument/2006/relationships/hyperlink" Target="https://www2.scdp.gov.br/novoscdp/pages/consultar_solicitacao/consultar_solicitacao_detalhes.xhtml?idPcdp=11615679" TargetMode="External" /><Relationship Id="rId13" Type="http://schemas.openxmlformats.org/officeDocument/2006/relationships/hyperlink" Target="https://www2.scdp.gov.br/novoscdp/pages/consultar_solicitacao/consultar_solicitacao_detalhes.xhtml?idPcdp=11763189" TargetMode="External" /><Relationship Id="rId14" Type="http://schemas.openxmlformats.org/officeDocument/2006/relationships/hyperlink" Target="https://www2.scdp.gov.br/novoscdp/pages/consultar_solicitacao/consultar_solicitacao_detalhes.xhtml?idPcdp=11783574" TargetMode="External" /><Relationship Id="rId15" Type="http://schemas.openxmlformats.org/officeDocument/2006/relationships/hyperlink" Target="https://www2.scdp.gov.br/novoscdp/pages/consultar_solicitacao/consultar_solicitacao_detalhes.xhtml?idPcdp=11944834" TargetMode="External" /><Relationship Id="rId16" Type="http://schemas.openxmlformats.org/officeDocument/2006/relationships/hyperlink" Target="https://www2.scdp.gov.br/novoscdp/pages/consultar_solicitacao/consultar_solicitacao_detalhes.xhtml?idPcdp=11948400" TargetMode="External" /><Relationship Id="rId17" Type="http://schemas.openxmlformats.org/officeDocument/2006/relationships/hyperlink" Target="https://www2.scdp.gov.br/novoscdp/pages/consultar_solicitacao/consultar_solicitacao_detalhes.xhtml?idPcdp=11969974" TargetMode="External" /><Relationship Id="rId18" Type="http://schemas.openxmlformats.org/officeDocument/2006/relationships/hyperlink" Target="https://www2.scdp.gov.br/novoscdp/pages/consultar_solicitacao/consultar_solicitacao_detalhes.xhtml?idPcdp=11998974" TargetMode="External" /><Relationship Id="rId19" Type="http://schemas.openxmlformats.org/officeDocument/2006/relationships/hyperlink" Target="https://www2.scdp.gov.br/novoscdp/pages/consultar_solicitacao/consultar_solicitacao_detalhes.xhtml?idPcdp=12040591" TargetMode="External" /><Relationship Id="rId20" Type="http://schemas.openxmlformats.org/officeDocument/2006/relationships/hyperlink" Target="https://www2.scdp.gov.br/novoscdp/pages/consultar_solicitacao/consultar_solicitacao_detalhes.xhtml?idPcdp=12042505" TargetMode="External" /><Relationship Id="rId21" Type="http://schemas.openxmlformats.org/officeDocument/2006/relationships/hyperlink" Target="https://www2.scdp.gov.br/novoscdp/pages/consultar_solicitacao/consultar_solicitacao_detalhes.xhtml?idPcdp=12048866" TargetMode="External" /><Relationship Id="rId22" Type="http://schemas.openxmlformats.org/officeDocument/2006/relationships/hyperlink" Target="https://www2.scdp.gov.br/novoscdp/pages/consultar_solicitacao/consultar_solicitacao_detalhes.xhtml?idPcdp=11826174" TargetMode="External" /><Relationship Id="rId23" Type="http://schemas.openxmlformats.org/officeDocument/2006/relationships/hyperlink" Target="https://www2.scdp.gov.br/novoscdp/pages/consultar_solicitacao/consultar_solicitacao_detalhes.xhtml?idPcdp=12081458" TargetMode="External" /><Relationship Id="rId24" Type="http://schemas.openxmlformats.org/officeDocument/2006/relationships/hyperlink" Target="https://www2.scdp.gov.br/novoscdp/pages/consultar_solicitacao/consultar_solicitacao_detalhes.xhtml?idPcdp=12093321" TargetMode="External" /><Relationship Id="rId25" Type="http://schemas.openxmlformats.org/officeDocument/2006/relationships/hyperlink" Target="https://www2.scdp.gov.br/novoscdp/pages/consultar_solicitacao/consultar_solicitacao_detalhes.xhtml?idPcdp=12093512" TargetMode="External" /><Relationship Id="rId26" Type="http://schemas.openxmlformats.org/officeDocument/2006/relationships/hyperlink" Target="https://www2.scdp.gov.br/novoscdp/pages/consultar_solicitacao/consultar_solicitacao_detalhes.xhtml?idPcdp=12093568" TargetMode="External" /><Relationship Id="rId27" Type="http://schemas.openxmlformats.org/officeDocument/2006/relationships/hyperlink" Target="https://www2.scdp.gov.br/novoscdp/pages/consultar_solicitacao/consultar_solicitacao_detalhes.xhtml?idPcdp=12060752" TargetMode="External" /><Relationship Id="rId28" Type="http://schemas.openxmlformats.org/officeDocument/2006/relationships/hyperlink" Target="https://www2.scdp.gov.br/novoscdp/pages/consultar_solicitacao/consultar_solicitacao_detalhes.xhtml?idPcdp=12114249" TargetMode="External" /><Relationship Id="rId29" Type="http://schemas.openxmlformats.org/officeDocument/2006/relationships/hyperlink" Target="https://www2.scdp.gov.br/novoscdp/pages/consultar_solicitacao/consultar_solicitacao_detalhes.xhtml?idPcdp=12127895" TargetMode="External" /><Relationship Id="rId30" Type="http://schemas.openxmlformats.org/officeDocument/2006/relationships/hyperlink" Target="https://www2.scdp.gov.br/novoscdp/pages/consultar_solicitacao/consultar_solicitacao_detalhes.xhtml?idPcdp=12127942" TargetMode="External" /><Relationship Id="rId31" Type="http://schemas.openxmlformats.org/officeDocument/2006/relationships/hyperlink" Target="https://www2.scdp.gov.br/novoscdp/pages/consultar_solicitacao/consultar_solicitacao_detalhes.xhtml?idPcdp=12133985" TargetMode="External" /><Relationship Id="rId32" Type="http://schemas.openxmlformats.org/officeDocument/2006/relationships/hyperlink" Target="https://www2.scdp.gov.br/novoscdp/pages/consultar_solicitacao/consultar_solicitacao_detalhes.xhtml?idPcdp=12152556" TargetMode="External" /><Relationship Id="rId33" Type="http://schemas.openxmlformats.org/officeDocument/2006/relationships/hyperlink" Target="https://www2.scdp.gov.br/novoscdp/pages/consultar_solicitacao/consultar_solicitacao_detalhes.xhtml?idPcdp=12193673" TargetMode="External" /><Relationship Id="rId34" Type="http://schemas.openxmlformats.org/officeDocument/2006/relationships/hyperlink" Target="https://www2.scdp.gov.br/novoscdp/pages/consultar_solicitacao/consultar_solicitacao_detalhes.xhtml?idPcdp=12203976" TargetMode="External" /><Relationship Id="rId35" Type="http://schemas.openxmlformats.org/officeDocument/2006/relationships/hyperlink" Target="https://www2.scdp.gov.br/novoscdp/pages/consultar_solicitacao/consultar_solicitacao_detalhes.xhtml?idPcdp=12180654" TargetMode="External" /><Relationship Id="rId36" Type="http://schemas.openxmlformats.org/officeDocument/2006/relationships/hyperlink" Target="https://www2.scdp.gov.br/novoscdp/pages/consultar_solicitacao/consultar_solicitacao_detalhes.xhtml?idPcdp=122234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4.7109375" style="0" customWidth="1"/>
    <col min="2" max="2" width="16.57421875" style="0" customWidth="1"/>
    <col min="3" max="3" width="19.8515625" style="0" customWidth="1"/>
    <col min="4" max="4" width="19.8515625" style="0" hidden="1" customWidth="1"/>
    <col min="5" max="5" width="25.00390625" style="0" customWidth="1"/>
    <col min="6" max="6" width="13.7109375" style="0" customWidth="1"/>
    <col min="7" max="7" width="16.28125" style="0" customWidth="1"/>
    <col min="8" max="8" width="14.00390625" style="0" customWidth="1"/>
    <col min="9" max="9" width="17.28125" style="0" customWidth="1"/>
    <col min="10" max="10" width="18.00390625" style="0" customWidth="1"/>
  </cols>
  <sheetData>
    <row r="1" spans="1:4" ht="15">
      <c r="A1" s="98" t="s">
        <v>4</v>
      </c>
      <c r="B1" s="98"/>
      <c r="C1" s="98"/>
      <c r="D1" s="1"/>
    </row>
    <row r="2" ht="15.75" thickBot="1"/>
    <row r="3" spans="2:4" ht="15.75" thickBot="1">
      <c r="B3" s="38" t="s">
        <v>1</v>
      </c>
      <c r="C3" s="38" t="s">
        <v>2</v>
      </c>
      <c r="D3" s="2" t="s">
        <v>2</v>
      </c>
    </row>
    <row r="4" spans="1:4" ht="15.75" thickBot="1">
      <c r="A4" s="42" t="s">
        <v>28</v>
      </c>
      <c r="B4" s="39">
        <f>142785.88/2</f>
        <v>71392.94</v>
      </c>
      <c r="C4" s="39">
        <f>142785.88/2</f>
        <v>71392.94</v>
      </c>
      <c r="D4" s="3">
        <v>55254.73</v>
      </c>
    </row>
    <row r="5" spans="1:5" ht="30.75" thickBot="1">
      <c r="A5" s="43" t="s">
        <v>51</v>
      </c>
      <c r="B5" s="40">
        <v>35696.47060524421</v>
      </c>
      <c r="C5" s="40">
        <v>64253.64708943958</v>
      </c>
      <c r="D5" s="20"/>
      <c r="E5" s="21"/>
    </row>
    <row r="6" spans="1:4" ht="30.75" thickBot="1">
      <c r="A6" s="43" t="s">
        <v>26</v>
      </c>
      <c r="B6" s="39"/>
      <c r="C6" s="39">
        <v>1000</v>
      </c>
      <c r="D6" s="3"/>
    </row>
    <row r="7" spans="1:6" ht="15.75" thickBot="1">
      <c r="A7" s="43" t="s">
        <v>27</v>
      </c>
      <c r="B7" s="45">
        <f>18982+3.53</f>
        <v>18985.53</v>
      </c>
      <c r="C7" s="46">
        <f>18982+3.53</f>
        <v>18985.53</v>
      </c>
      <c r="D7" s="3"/>
      <c r="F7" s="11"/>
    </row>
    <row r="8" spans="1:4" ht="15.75" thickBot="1">
      <c r="A8" s="43" t="s">
        <v>27</v>
      </c>
      <c r="B8" s="45">
        <v>4</v>
      </c>
      <c r="C8" s="46">
        <v>4</v>
      </c>
      <c r="D8" s="3"/>
    </row>
    <row r="9" spans="1:6" ht="15.75" thickBot="1">
      <c r="A9" s="43" t="s">
        <v>59</v>
      </c>
      <c r="B9" s="45"/>
      <c r="C9" s="46">
        <f>1000+1000+3000+2364.51+2897.99+33229.12-897.99</f>
        <v>42593.630000000005</v>
      </c>
      <c r="D9" s="3"/>
      <c r="F9" s="47"/>
    </row>
    <row r="10" spans="1:10" ht="60.75" thickBot="1">
      <c r="A10" s="44" t="s">
        <v>0</v>
      </c>
      <c r="B10" s="39">
        <f>SUM('Já empenhados'!R2:R4)</f>
        <v>54682</v>
      </c>
      <c r="C10" s="39">
        <f>'Já empenhados'!R5</f>
        <v>495</v>
      </c>
      <c r="D10" s="20">
        <f>C10</f>
        <v>495</v>
      </c>
      <c r="E10" s="84" t="s">
        <v>74</v>
      </c>
      <c r="F10" s="85" t="s">
        <v>161</v>
      </c>
      <c r="G10" s="85" t="s">
        <v>79</v>
      </c>
      <c r="H10" s="85" t="s">
        <v>77</v>
      </c>
      <c r="I10" s="94" t="s">
        <v>78</v>
      </c>
      <c r="J10" s="91" t="s">
        <v>162</v>
      </c>
    </row>
    <row r="11" spans="1:10" ht="15.75" thickBot="1">
      <c r="A11" s="44" t="s">
        <v>3</v>
      </c>
      <c r="B11" s="41">
        <f>B5-B10+B7</f>
        <v>0.0006052442113286816</v>
      </c>
      <c r="C11" s="41">
        <f>C5-C10-C6-C7-C8-C9</f>
        <v>1175.487089439579</v>
      </c>
      <c r="D11" s="93" t="e">
        <f>D4-D10-#REF!</f>
        <v>#REF!</v>
      </c>
      <c r="E11" s="96">
        <v>279</v>
      </c>
      <c r="F11" s="97">
        <f>1175.49+279</f>
        <v>1454.49</v>
      </c>
      <c r="G11" s="87">
        <f>SUM(E22:E24)</f>
        <v>3628.4</v>
      </c>
      <c r="H11" s="87">
        <f>G11-F11</f>
        <v>2173.91</v>
      </c>
      <c r="I11" s="95">
        <f>F16-H11</f>
        <v>25197.06</v>
      </c>
      <c r="J11" s="92">
        <f>I11-I16</f>
        <v>19191.36</v>
      </c>
    </row>
    <row r="14" ht="15.75" thickBot="1"/>
    <row r="15" spans="1:16" ht="30.75" thickBot="1">
      <c r="A15" s="50"/>
      <c r="B15" s="51"/>
      <c r="C15" s="52"/>
      <c r="D15" s="53"/>
      <c r="E15" s="53" t="s">
        <v>70</v>
      </c>
      <c r="F15" s="54" t="s">
        <v>76</v>
      </c>
      <c r="H15" s="85" t="s">
        <v>159</v>
      </c>
      <c r="I15" s="86" t="s">
        <v>114</v>
      </c>
      <c r="K15" s="88" t="s">
        <v>160</v>
      </c>
      <c r="L15" s="89"/>
      <c r="M15" s="89"/>
      <c r="N15" s="89"/>
      <c r="O15" s="89"/>
      <c r="P15" s="90"/>
    </row>
    <row r="16" spans="1:9" ht="15.75" thickBot="1">
      <c r="A16" s="55" t="s">
        <v>75</v>
      </c>
      <c r="B16" s="56"/>
      <c r="C16" s="57">
        <v>339014</v>
      </c>
      <c r="D16" s="56"/>
      <c r="E16" s="58">
        <v>42593.63</v>
      </c>
      <c r="F16" s="59">
        <v>27370.97</v>
      </c>
      <c r="H16" s="87">
        <f>SCDP!G114</f>
        <v>15222.66</v>
      </c>
      <c r="I16" s="87">
        <f>SCDP!G113</f>
        <v>6005.7</v>
      </c>
    </row>
    <row r="17" spans="1:6" ht="15">
      <c r="A17" t="s">
        <v>60</v>
      </c>
      <c r="C17" s="48">
        <v>339036</v>
      </c>
      <c r="E17" s="47">
        <v>1000</v>
      </c>
      <c r="F17" t="s">
        <v>68</v>
      </c>
    </row>
    <row r="18" spans="1:6" ht="15">
      <c r="A18" t="s">
        <v>61</v>
      </c>
      <c r="C18" s="48">
        <v>339039</v>
      </c>
      <c r="E18" s="49">
        <v>495</v>
      </c>
      <c r="F18" t="s">
        <v>68</v>
      </c>
    </row>
    <row r="19" spans="1:6" ht="15">
      <c r="A19" t="s">
        <v>62</v>
      </c>
      <c r="C19" s="48">
        <v>449052</v>
      </c>
      <c r="E19" s="47">
        <v>48286</v>
      </c>
      <c r="F19" t="s">
        <v>68</v>
      </c>
    </row>
    <row r="20" spans="1:6" ht="15">
      <c r="A20" t="s">
        <v>63</v>
      </c>
      <c r="C20" s="48">
        <v>449052</v>
      </c>
      <c r="E20" s="47">
        <v>2316</v>
      </c>
      <c r="F20" t="s">
        <v>68</v>
      </c>
    </row>
    <row r="21" spans="1:6" ht="15">
      <c r="A21" t="s">
        <v>64</v>
      </c>
      <c r="C21" s="48">
        <v>449052</v>
      </c>
      <c r="E21" s="47">
        <v>4080</v>
      </c>
      <c r="F21" t="s">
        <v>68</v>
      </c>
    </row>
    <row r="22" spans="1:7" ht="15">
      <c r="A22" t="s">
        <v>65</v>
      </c>
      <c r="C22" s="48">
        <v>339039</v>
      </c>
      <c r="E22" s="49">
        <v>365</v>
      </c>
      <c r="F22" t="s">
        <v>69</v>
      </c>
      <c r="G22" t="s">
        <v>71</v>
      </c>
    </row>
    <row r="23" spans="1:7" ht="15">
      <c r="A23" t="s">
        <v>66</v>
      </c>
      <c r="C23" s="48">
        <v>339039</v>
      </c>
      <c r="E23" s="49">
        <v>71.4</v>
      </c>
      <c r="F23" t="s">
        <v>69</v>
      </c>
      <c r="G23" t="s">
        <v>72</v>
      </c>
    </row>
    <row r="24" spans="1:7" ht="15">
      <c r="A24" t="s">
        <v>67</v>
      </c>
      <c r="C24" s="48">
        <v>339039</v>
      </c>
      <c r="E24" s="49">
        <v>3192</v>
      </c>
      <c r="F24" t="s">
        <v>69</v>
      </c>
      <c r="G24" t="s">
        <v>73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G1">
      <selection activeCell="E16" sqref="E16"/>
    </sheetView>
  </sheetViews>
  <sheetFormatPr defaultColWidth="9.140625" defaultRowHeight="15"/>
  <cols>
    <col min="1" max="1" width="22.00390625" style="12" bestFit="1" customWidth="1"/>
    <col min="2" max="2" width="15.28125" style="12" customWidth="1"/>
    <col min="3" max="3" width="33.8515625" style="12" bestFit="1" customWidth="1"/>
    <col min="4" max="6" width="9.140625" style="12" customWidth="1"/>
    <col min="7" max="7" width="10.28125" style="12" customWidth="1"/>
    <col min="8" max="8" width="10.7109375" style="12" customWidth="1"/>
    <col min="9" max="9" width="11.28125" style="12" customWidth="1"/>
    <col min="10" max="10" width="14.8515625" style="12" customWidth="1"/>
    <col min="11" max="11" width="17.140625" style="12" customWidth="1"/>
    <col min="12" max="13" width="9.140625" style="12" customWidth="1"/>
    <col min="14" max="14" width="45.57421875" style="19" customWidth="1"/>
    <col min="15" max="15" width="10.7109375" style="12" customWidth="1"/>
    <col min="16" max="16" width="10.00390625" style="12" bestFit="1" customWidth="1"/>
    <col min="17" max="17" width="14.7109375" style="16" customWidth="1"/>
    <col min="18" max="18" width="14.57421875" style="16" customWidth="1"/>
    <col min="19" max="19" width="11.28125" style="12" customWidth="1"/>
    <col min="20" max="20" width="11.140625" style="12" customWidth="1"/>
    <col min="21" max="16384" width="9.140625" style="14" customWidth="1"/>
  </cols>
  <sheetData>
    <row r="1" spans="1:20" s="13" customFormat="1" ht="1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5" t="s">
        <v>16</v>
      </c>
      <c r="M1" s="5" t="s">
        <v>17</v>
      </c>
      <c r="N1" s="17" t="s">
        <v>18</v>
      </c>
      <c r="O1" s="5" t="s">
        <v>19</v>
      </c>
      <c r="P1" s="6" t="s">
        <v>20</v>
      </c>
      <c r="Q1" s="7" t="s">
        <v>21</v>
      </c>
      <c r="R1" s="7" t="s">
        <v>22</v>
      </c>
      <c r="S1" s="5" t="s">
        <v>23</v>
      </c>
      <c r="T1" s="5" t="s">
        <v>24</v>
      </c>
    </row>
    <row r="2" spans="1:20" s="13" customFormat="1" ht="19.5" customHeight="1" thickBot="1">
      <c r="A2" s="22" t="s">
        <v>29</v>
      </c>
      <c r="B2" s="22" t="s">
        <v>30</v>
      </c>
      <c r="C2" s="34" t="s">
        <v>31</v>
      </c>
      <c r="D2" s="35">
        <v>152162</v>
      </c>
      <c r="E2" s="26" t="s">
        <v>43</v>
      </c>
      <c r="F2" s="26" t="s">
        <v>44</v>
      </c>
      <c r="G2" s="26" t="s">
        <v>45</v>
      </c>
      <c r="H2" s="26" t="s">
        <v>46</v>
      </c>
      <c r="I2" s="26" t="s">
        <v>47</v>
      </c>
      <c r="J2" s="26" t="s">
        <v>48</v>
      </c>
      <c r="K2" s="26" t="s">
        <v>49</v>
      </c>
      <c r="L2" s="35">
        <v>52247</v>
      </c>
      <c r="M2" s="35">
        <v>54</v>
      </c>
      <c r="N2" s="34" t="s">
        <v>37</v>
      </c>
      <c r="O2" s="35" t="s">
        <v>38</v>
      </c>
      <c r="P2" s="35">
        <v>14</v>
      </c>
      <c r="Q2" s="31">
        <v>3449</v>
      </c>
      <c r="R2" s="29">
        <f>Q2*P2</f>
        <v>48286</v>
      </c>
      <c r="S2" s="24" t="s">
        <v>39</v>
      </c>
      <c r="T2" s="8"/>
    </row>
    <row r="3" spans="1:19" ht="76.5" thickBot="1" thickTop="1">
      <c r="A3" s="22" t="s">
        <v>32</v>
      </c>
      <c r="B3" s="23" t="s">
        <v>33</v>
      </c>
      <c r="C3" s="25" t="s">
        <v>34</v>
      </c>
      <c r="D3" s="35">
        <v>152162</v>
      </c>
      <c r="E3" s="26" t="s">
        <v>43</v>
      </c>
      <c r="F3" s="26" t="s">
        <v>44</v>
      </c>
      <c r="G3" s="26" t="s">
        <v>45</v>
      </c>
      <c r="H3" s="26" t="s">
        <v>46</v>
      </c>
      <c r="I3" s="26" t="s">
        <v>47</v>
      </c>
      <c r="J3" s="26" t="s">
        <v>50</v>
      </c>
      <c r="K3" s="26" t="s">
        <v>49</v>
      </c>
      <c r="L3" s="35">
        <v>52630</v>
      </c>
      <c r="M3" s="35">
        <v>23</v>
      </c>
      <c r="N3" s="34" t="s">
        <v>40</v>
      </c>
      <c r="O3" s="36" t="s">
        <v>38</v>
      </c>
      <c r="P3" s="36">
        <v>24</v>
      </c>
      <c r="Q3" s="32">
        <v>170</v>
      </c>
      <c r="R3" s="29">
        <v>4080</v>
      </c>
      <c r="S3" s="27" t="s">
        <v>41</v>
      </c>
    </row>
    <row r="4" spans="1:19" ht="84" thickBot="1" thickTop="1">
      <c r="A4" s="22" t="s">
        <v>32</v>
      </c>
      <c r="B4" s="23" t="s">
        <v>35</v>
      </c>
      <c r="C4" s="37" t="s">
        <v>36</v>
      </c>
      <c r="D4" s="35">
        <v>152162</v>
      </c>
      <c r="E4" s="26" t="s">
        <v>43</v>
      </c>
      <c r="F4" s="26" t="s">
        <v>44</v>
      </c>
      <c r="G4" s="26" t="s">
        <v>45</v>
      </c>
      <c r="H4" s="26" t="s">
        <v>46</v>
      </c>
      <c r="I4" s="26" t="s">
        <v>47</v>
      </c>
      <c r="J4" s="26" t="s">
        <v>50</v>
      </c>
      <c r="K4" s="26" t="s">
        <v>49</v>
      </c>
      <c r="L4" s="25">
        <v>62354</v>
      </c>
      <c r="M4" s="25">
        <v>76</v>
      </c>
      <c r="N4" s="25" t="s">
        <v>42</v>
      </c>
      <c r="O4" s="25" t="s">
        <v>38</v>
      </c>
      <c r="P4" s="25">
        <v>12</v>
      </c>
      <c r="Q4" s="33">
        <v>193</v>
      </c>
      <c r="R4" s="30">
        <v>2316</v>
      </c>
      <c r="S4" s="28" t="s">
        <v>41</v>
      </c>
    </row>
    <row r="5" spans="1:19" ht="34.5" thickBot="1" thickTop="1">
      <c r="A5" s="22" t="s">
        <v>52</v>
      </c>
      <c r="B5" s="23"/>
      <c r="C5" s="37" t="s">
        <v>53</v>
      </c>
      <c r="D5" s="35" t="s">
        <v>54</v>
      </c>
      <c r="E5" s="26" t="s">
        <v>43</v>
      </c>
      <c r="F5" s="26" t="s">
        <v>44</v>
      </c>
      <c r="G5" s="26" t="s">
        <v>45</v>
      </c>
      <c r="H5" s="26" t="s">
        <v>46</v>
      </c>
      <c r="I5" s="26" t="s">
        <v>47</v>
      </c>
      <c r="J5" s="26" t="s">
        <v>55</v>
      </c>
      <c r="K5" s="26" t="s">
        <v>49</v>
      </c>
      <c r="L5" s="25"/>
      <c r="M5" s="25">
        <v>1</v>
      </c>
      <c r="N5" s="25" t="s">
        <v>56</v>
      </c>
      <c r="O5" s="25" t="s">
        <v>57</v>
      </c>
      <c r="P5" s="25">
        <v>1</v>
      </c>
      <c r="Q5" s="33">
        <v>495</v>
      </c>
      <c r="R5" s="30">
        <v>495</v>
      </c>
      <c r="S5" s="28" t="s">
        <v>58</v>
      </c>
    </row>
    <row r="6" spans="1:20" ht="15.75" thickTop="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8"/>
      <c r="O6" s="10"/>
      <c r="P6" s="10"/>
      <c r="Q6" s="15"/>
      <c r="R6" s="15">
        <f>SUBTOTAL(109,R2:R5)</f>
        <v>55177</v>
      </c>
      <c r="S6" s="10"/>
      <c r="T6" s="10">
        <f>SUBTOTAL(103,T2:T5)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97">
      <selection activeCell="E117" sqref="E117"/>
    </sheetView>
  </sheetViews>
  <sheetFormatPr defaultColWidth="9.140625" defaultRowHeight="15"/>
  <cols>
    <col min="1" max="1" width="36.421875" style="0" customWidth="1"/>
    <col min="2" max="2" width="27.421875" style="0" customWidth="1"/>
    <col min="4" max="4" width="17.00390625" style="0" customWidth="1"/>
    <col min="5" max="5" width="30.140625" style="0" customWidth="1"/>
    <col min="7" max="7" width="10.57421875" style="0" bestFit="1" customWidth="1"/>
    <col min="9" max="9" width="25.00390625" style="0" customWidth="1"/>
  </cols>
  <sheetData>
    <row r="1" ht="15.75" thickBot="1">
      <c r="A1" s="60" t="s">
        <v>80</v>
      </c>
    </row>
    <row r="2" spans="1:7" ht="18.75" thickBot="1">
      <c r="A2" s="61" t="s">
        <v>81</v>
      </c>
      <c r="B2" s="61" t="s">
        <v>82</v>
      </c>
      <c r="C2" s="61" t="s">
        <v>83</v>
      </c>
      <c r="D2" s="61" t="s">
        <v>84</v>
      </c>
      <c r="E2" s="61" t="s">
        <v>85</v>
      </c>
      <c r="F2" s="61" t="s">
        <v>86</v>
      </c>
      <c r="G2" s="61" t="s">
        <v>87</v>
      </c>
    </row>
    <row r="3" spans="1:7" ht="15.75" thickBot="1">
      <c r="A3" s="62" t="s">
        <v>88</v>
      </c>
      <c r="B3" s="63" t="s">
        <v>89</v>
      </c>
      <c r="C3" s="63" t="s">
        <v>90</v>
      </c>
      <c r="D3" s="63" t="s">
        <v>91</v>
      </c>
      <c r="E3" s="63" t="s">
        <v>92</v>
      </c>
      <c r="F3" s="64">
        <v>0</v>
      </c>
      <c r="G3" s="63">
        <v>231.6</v>
      </c>
    </row>
    <row r="4" spans="1:9" ht="15.75" thickBot="1">
      <c r="A4" s="68" t="s">
        <v>25</v>
      </c>
      <c r="B4" s="69"/>
      <c r="C4" s="69"/>
      <c r="D4" s="69"/>
      <c r="E4" s="69"/>
      <c r="F4" s="70"/>
      <c r="G4" s="65">
        <v>231.6</v>
      </c>
      <c r="I4" s="63" t="s">
        <v>91</v>
      </c>
    </row>
    <row r="5" spans="1:9" ht="15.75" thickBot="1">
      <c r="A5" s="71"/>
      <c r="B5" s="72"/>
      <c r="C5" s="72"/>
      <c r="D5" s="72"/>
      <c r="E5" s="72"/>
      <c r="F5" s="72"/>
      <c r="G5" s="73"/>
      <c r="I5" s="69"/>
    </row>
    <row r="6" spans="1:9" ht="15.75" thickBot="1">
      <c r="A6" s="62" t="s">
        <v>93</v>
      </c>
      <c r="B6" s="63" t="s">
        <v>94</v>
      </c>
      <c r="C6" s="63" t="s">
        <v>90</v>
      </c>
      <c r="D6" s="63" t="s">
        <v>91</v>
      </c>
      <c r="E6" s="63" t="s">
        <v>92</v>
      </c>
      <c r="F6" s="64">
        <v>0</v>
      </c>
      <c r="G6" s="63">
        <v>71.55</v>
      </c>
      <c r="I6" s="72"/>
    </row>
    <row r="7" spans="1:9" ht="15.75" thickBot="1">
      <c r="A7" s="74" t="s">
        <v>25</v>
      </c>
      <c r="B7" s="75"/>
      <c r="C7" s="75"/>
      <c r="D7" s="75"/>
      <c r="E7" s="75"/>
      <c r="F7" s="76"/>
      <c r="G7" s="66">
        <v>71.55</v>
      </c>
      <c r="I7" s="63" t="s">
        <v>91</v>
      </c>
    </row>
    <row r="8" spans="1:9" ht="15.75" thickBot="1">
      <c r="A8" s="71"/>
      <c r="B8" s="72"/>
      <c r="C8" s="72"/>
      <c r="D8" s="72"/>
      <c r="E8" s="72"/>
      <c r="F8" s="72"/>
      <c r="G8" s="73"/>
      <c r="I8" s="75"/>
    </row>
    <row r="9" spans="1:9" ht="15.75" thickBot="1">
      <c r="A9" s="62" t="s">
        <v>95</v>
      </c>
      <c r="B9" s="63" t="s">
        <v>96</v>
      </c>
      <c r="C9" s="63" t="s">
        <v>90</v>
      </c>
      <c r="D9" s="63" t="s">
        <v>91</v>
      </c>
      <c r="E9" s="63" t="s">
        <v>92</v>
      </c>
      <c r="F9" s="64">
        <v>0</v>
      </c>
      <c r="G9" s="63">
        <v>711.75</v>
      </c>
      <c r="I9" s="72"/>
    </row>
    <row r="10" spans="1:9" ht="15.75" thickBot="1">
      <c r="A10" s="68" t="s">
        <v>25</v>
      </c>
      <c r="B10" s="69"/>
      <c r="C10" s="69"/>
      <c r="D10" s="69"/>
      <c r="E10" s="69"/>
      <c r="F10" s="70"/>
      <c r="G10" s="65">
        <v>711.75</v>
      </c>
      <c r="I10" s="63" t="s">
        <v>91</v>
      </c>
    </row>
    <row r="11" spans="1:9" ht="15.75" thickBot="1">
      <c r="A11" s="71"/>
      <c r="B11" s="72"/>
      <c r="C11" s="72"/>
      <c r="D11" s="72"/>
      <c r="E11" s="72"/>
      <c r="F11" s="72"/>
      <c r="G11" s="73"/>
      <c r="I11" s="69"/>
    </row>
    <row r="12" spans="1:9" ht="23.25" thickBot="1">
      <c r="A12" s="62" t="s">
        <v>97</v>
      </c>
      <c r="B12" s="63" t="s">
        <v>98</v>
      </c>
      <c r="C12" s="63" t="s">
        <v>90</v>
      </c>
      <c r="D12" s="63" t="s">
        <v>99</v>
      </c>
      <c r="E12" s="63" t="s">
        <v>92</v>
      </c>
      <c r="F12" s="64">
        <v>0</v>
      </c>
      <c r="G12" s="63">
        <v>0</v>
      </c>
      <c r="I12" s="72"/>
    </row>
    <row r="13" spans="1:9" ht="15.75" thickBot="1">
      <c r="A13" s="74" t="s">
        <v>25</v>
      </c>
      <c r="B13" s="75"/>
      <c r="C13" s="75"/>
      <c r="D13" s="75"/>
      <c r="E13" s="75"/>
      <c r="F13" s="76"/>
      <c r="G13" s="66">
        <v>0</v>
      </c>
      <c r="I13" s="63" t="s">
        <v>99</v>
      </c>
    </row>
    <row r="14" spans="1:9" ht="15.75" thickBot="1">
      <c r="A14" s="71"/>
      <c r="B14" s="72"/>
      <c r="C14" s="72"/>
      <c r="D14" s="72"/>
      <c r="E14" s="72"/>
      <c r="F14" s="72"/>
      <c r="G14" s="73"/>
      <c r="I14" s="75"/>
    </row>
    <row r="15" spans="1:9" ht="15.75" thickBot="1">
      <c r="A15" s="62" t="s">
        <v>100</v>
      </c>
      <c r="B15" s="63" t="s">
        <v>101</v>
      </c>
      <c r="C15" s="63" t="s">
        <v>90</v>
      </c>
      <c r="D15" s="63" t="s">
        <v>99</v>
      </c>
      <c r="E15" s="63" t="s">
        <v>92</v>
      </c>
      <c r="F15" s="64">
        <v>0</v>
      </c>
      <c r="G15" s="63">
        <v>0</v>
      </c>
      <c r="I15" s="72"/>
    </row>
    <row r="16" spans="1:9" ht="15.75" thickBot="1">
      <c r="A16" s="68" t="s">
        <v>25</v>
      </c>
      <c r="B16" s="69"/>
      <c r="C16" s="69"/>
      <c r="D16" s="69"/>
      <c r="E16" s="69"/>
      <c r="F16" s="70"/>
      <c r="G16" s="65">
        <v>0</v>
      </c>
      <c r="I16" s="63" t="s">
        <v>99</v>
      </c>
    </row>
    <row r="17" spans="1:9" ht="15.75" thickBot="1">
      <c r="A17" s="71"/>
      <c r="B17" s="72"/>
      <c r="C17" s="72"/>
      <c r="D17" s="72"/>
      <c r="E17" s="72"/>
      <c r="F17" s="72"/>
      <c r="G17" s="73"/>
      <c r="I17" s="69"/>
    </row>
    <row r="18" spans="1:9" ht="15.75" thickBot="1">
      <c r="A18" s="62" t="s">
        <v>102</v>
      </c>
      <c r="B18" s="63" t="s">
        <v>103</v>
      </c>
      <c r="C18" s="63" t="s">
        <v>90</v>
      </c>
      <c r="D18" s="63" t="s">
        <v>91</v>
      </c>
      <c r="E18" s="63" t="s">
        <v>92</v>
      </c>
      <c r="F18" s="64">
        <v>0</v>
      </c>
      <c r="G18" s="63">
        <v>195.46</v>
      </c>
      <c r="I18" s="72"/>
    </row>
    <row r="19" spans="1:9" ht="15.75" thickBot="1">
      <c r="A19" s="74" t="s">
        <v>25</v>
      </c>
      <c r="B19" s="75"/>
      <c r="C19" s="75"/>
      <c r="D19" s="75"/>
      <c r="E19" s="75"/>
      <c r="F19" s="76"/>
      <c r="G19" s="66">
        <v>195.46</v>
      </c>
      <c r="I19" s="63" t="s">
        <v>91</v>
      </c>
    </row>
    <row r="20" spans="1:9" ht="15.75" thickBot="1">
      <c r="A20" s="71"/>
      <c r="B20" s="72"/>
      <c r="C20" s="72"/>
      <c r="D20" s="72"/>
      <c r="E20" s="72"/>
      <c r="F20" s="72"/>
      <c r="G20" s="73"/>
      <c r="I20" s="75"/>
    </row>
    <row r="21" spans="1:9" ht="15.75" thickBot="1">
      <c r="A21" s="62" t="s">
        <v>104</v>
      </c>
      <c r="B21" s="63" t="s">
        <v>105</v>
      </c>
      <c r="C21" s="63" t="s">
        <v>90</v>
      </c>
      <c r="D21" s="63" t="s">
        <v>91</v>
      </c>
      <c r="E21" s="63" t="s">
        <v>92</v>
      </c>
      <c r="F21" s="64">
        <v>0</v>
      </c>
      <c r="G21" s="63">
        <v>729.3</v>
      </c>
      <c r="I21" s="72"/>
    </row>
    <row r="22" spans="1:9" ht="15.75" thickBot="1">
      <c r="A22" s="68" t="s">
        <v>25</v>
      </c>
      <c r="B22" s="69"/>
      <c r="C22" s="69"/>
      <c r="D22" s="69"/>
      <c r="E22" s="69"/>
      <c r="F22" s="70"/>
      <c r="G22" s="65">
        <v>729.3</v>
      </c>
      <c r="I22" s="63" t="s">
        <v>91</v>
      </c>
    </row>
    <row r="23" spans="1:9" ht="15.75" thickBot="1">
      <c r="A23" s="71"/>
      <c r="B23" s="72"/>
      <c r="C23" s="72"/>
      <c r="D23" s="72"/>
      <c r="E23" s="72"/>
      <c r="F23" s="72"/>
      <c r="G23" s="73"/>
      <c r="I23" s="69"/>
    </row>
    <row r="24" spans="1:9" ht="23.25" thickBot="1">
      <c r="A24" s="62" t="s">
        <v>106</v>
      </c>
      <c r="B24" s="63" t="s">
        <v>107</v>
      </c>
      <c r="C24" s="63" t="s">
        <v>90</v>
      </c>
      <c r="D24" s="63" t="s">
        <v>91</v>
      </c>
      <c r="E24" s="63" t="s">
        <v>92</v>
      </c>
      <c r="F24" s="64">
        <v>0</v>
      </c>
      <c r="G24" s="63">
        <v>770.6</v>
      </c>
      <c r="I24" s="72"/>
    </row>
    <row r="25" spans="1:9" ht="15.75" thickBot="1">
      <c r="A25" s="74" t="s">
        <v>25</v>
      </c>
      <c r="B25" s="75"/>
      <c r="C25" s="75"/>
      <c r="D25" s="75"/>
      <c r="E25" s="75"/>
      <c r="F25" s="76"/>
      <c r="G25" s="66">
        <v>770.6</v>
      </c>
      <c r="I25" s="63" t="s">
        <v>91</v>
      </c>
    </row>
    <row r="26" spans="1:9" ht="15.75" thickBot="1">
      <c r="A26" s="71"/>
      <c r="B26" s="72"/>
      <c r="C26" s="72"/>
      <c r="D26" s="72"/>
      <c r="E26" s="72"/>
      <c r="F26" s="72"/>
      <c r="G26" s="73"/>
      <c r="I26" s="75"/>
    </row>
    <row r="27" spans="1:9" ht="15.75" thickBot="1">
      <c r="A27" s="62" t="s">
        <v>108</v>
      </c>
      <c r="B27" s="63" t="s">
        <v>109</v>
      </c>
      <c r="C27" s="63" t="s">
        <v>90</v>
      </c>
      <c r="D27" s="63" t="s">
        <v>91</v>
      </c>
      <c r="E27" s="63" t="s">
        <v>92</v>
      </c>
      <c r="F27" s="64">
        <v>0</v>
      </c>
      <c r="G27" s="63">
        <v>770.6</v>
      </c>
      <c r="I27" s="72"/>
    </row>
    <row r="28" spans="1:9" ht="15.75" thickBot="1">
      <c r="A28" s="68" t="s">
        <v>25</v>
      </c>
      <c r="B28" s="69"/>
      <c r="C28" s="69"/>
      <c r="D28" s="69"/>
      <c r="E28" s="69"/>
      <c r="F28" s="70"/>
      <c r="G28" s="65">
        <v>770.6</v>
      </c>
      <c r="I28" s="63" t="s">
        <v>91</v>
      </c>
    </row>
    <row r="29" spans="1:9" ht="15.75" thickBot="1">
      <c r="A29" s="71"/>
      <c r="B29" s="72"/>
      <c r="C29" s="72"/>
      <c r="D29" s="72"/>
      <c r="E29" s="72"/>
      <c r="F29" s="72"/>
      <c r="G29" s="73"/>
      <c r="I29" s="69"/>
    </row>
    <row r="30" spans="1:9" ht="15.75" thickBot="1">
      <c r="A30" s="62" t="s">
        <v>110</v>
      </c>
      <c r="B30" s="63" t="s">
        <v>111</v>
      </c>
      <c r="C30" s="63" t="s">
        <v>90</v>
      </c>
      <c r="D30" s="63" t="s">
        <v>99</v>
      </c>
      <c r="E30" s="63" t="s">
        <v>92</v>
      </c>
      <c r="F30" s="64">
        <v>0</v>
      </c>
      <c r="G30" s="63">
        <v>0</v>
      </c>
      <c r="I30" s="72"/>
    </row>
    <row r="31" spans="1:9" ht="15.75" thickBot="1">
      <c r="A31" s="74" t="s">
        <v>25</v>
      </c>
      <c r="B31" s="75"/>
      <c r="C31" s="75"/>
      <c r="D31" s="75"/>
      <c r="E31" s="75"/>
      <c r="F31" s="76"/>
      <c r="G31" s="66">
        <v>0</v>
      </c>
      <c r="I31" s="63" t="s">
        <v>99</v>
      </c>
    </row>
    <row r="32" spans="1:9" ht="15.75" thickBot="1">
      <c r="A32" s="71"/>
      <c r="B32" s="72"/>
      <c r="C32" s="72"/>
      <c r="D32" s="72"/>
      <c r="E32" s="72"/>
      <c r="F32" s="72"/>
      <c r="G32" s="73"/>
      <c r="I32" s="75"/>
    </row>
    <row r="33" spans="1:9" ht="15.75" thickBot="1">
      <c r="A33" s="62" t="s">
        <v>112</v>
      </c>
      <c r="B33" s="63" t="s">
        <v>113</v>
      </c>
      <c r="C33" s="63" t="s">
        <v>90</v>
      </c>
      <c r="D33" s="63" t="s">
        <v>114</v>
      </c>
      <c r="E33" s="63" t="s">
        <v>92</v>
      </c>
      <c r="F33" s="64">
        <v>0</v>
      </c>
      <c r="G33" s="63">
        <v>442.5</v>
      </c>
      <c r="I33" s="72"/>
    </row>
    <row r="34" spans="1:9" ht="15.75" thickBot="1">
      <c r="A34" s="68" t="s">
        <v>25</v>
      </c>
      <c r="B34" s="69"/>
      <c r="C34" s="69"/>
      <c r="D34" s="69"/>
      <c r="E34" s="69"/>
      <c r="F34" s="70"/>
      <c r="G34" s="65">
        <v>442.5</v>
      </c>
      <c r="I34" s="63" t="s">
        <v>114</v>
      </c>
    </row>
    <row r="35" spans="1:9" ht="15.75" thickBot="1">
      <c r="A35" s="71"/>
      <c r="B35" s="72"/>
      <c r="C35" s="72"/>
      <c r="D35" s="72"/>
      <c r="E35" s="72"/>
      <c r="F35" s="72"/>
      <c r="G35" s="73"/>
      <c r="I35" s="69"/>
    </row>
    <row r="36" spans="1:9" ht="23.25" thickBot="1">
      <c r="A36" s="62" t="s">
        <v>115</v>
      </c>
      <c r="B36" s="63" t="s">
        <v>116</v>
      </c>
      <c r="C36" s="63" t="s">
        <v>90</v>
      </c>
      <c r="D36" s="63" t="s">
        <v>91</v>
      </c>
      <c r="E36" s="63" t="s">
        <v>92</v>
      </c>
      <c r="F36" s="64">
        <v>0</v>
      </c>
      <c r="G36" s="63">
        <v>770.6</v>
      </c>
      <c r="I36" s="72"/>
    </row>
    <row r="37" spans="1:9" ht="15.75" thickBot="1">
      <c r="A37" s="74" t="s">
        <v>25</v>
      </c>
      <c r="B37" s="75"/>
      <c r="C37" s="75"/>
      <c r="D37" s="75"/>
      <c r="E37" s="75"/>
      <c r="F37" s="76"/>
      <c r="G37" s="66">
        <v>770.6</v>
      </c>
      <c r="I37" s="63" t="s">
        <v>91</v>
      </c>
    </row>
    <row r="38" spans="1:9" ht="15.75" thickBot="1">
      <c r="A38" s="71"/>
      <c r="B38" s="72"/>
      <c r="C38" s="72"/>
      <c r="D38" s="72"/>
      <c r="E38" s="72"/>
      <c r="F38" s="72"/>
      <c r="G38" s="73"/>
      <c r="I38" s="75"/>
    </row>
    <row r="39" spans="1:9" ht="23.25" thickBot="1">
      <c r="A39" s="62" t="s">
        <v>117</v>
      </c>
      <c r="B39" s="63" t="s">
        <v>118</v>
      </c>
      <c r="C39" s="63" t="s">
        <v>90</v>
      </c>
      <c r="D39" s="63" t="s">
        <v>91</v>
      </c>
      <c r="E39" s="63" t="s">
        <v>92</v>
      </c>
      <c r="F39" s="64">
        <v>0</v>
      </c>
      <c r="G39" s="63">
        <v>231.6</v>
      </c>
      <c r="I39" s="72"/>
    </row>
    <row r="40" spans="1:9" ht="15.75" thickBot="1">
      <c r="A40" s="68" t="s">
        <v>25</v>
      </c>
      <c r="B40" s="69"/>
      <c r="C40" s="69"/>
      <c r="D40" s="69"/>
      <c r="E40" s="69"/>
      <c r="F40" s="70"/>
      <c r="G40" s="65">
        <v>231.6</v>
      </c>
      <c r="I40" s="63" t="s">
        <v>91</v>
      </c>
    </row>
    <row r="41" spans="1:9" ht="15.75" thickBot="1">
      <c r="A41" s="71"/>
      <c r="B41" s="72"/>
      <c r="C41" s="72"/>
      <c r="D41" s="72"/>
      <c r="E41" s="72"/>
      <c r="F41" s="72"/>
      <c r="G41" s="73"/>
      <c r="I41" s="69"/>
    </row>
    <row r="42" spans="1:9" ht="23.25" thickBot="1">
      <c r="A42" s="62" t="s">
        <v>119</v>
      </c>
      <c r="B42" s="63" t="s">
        <v>107</v>
      </c>
      <c r="C42" s="63" t="s">
        <v>90</v>
      </c>
      <c r="D42" s="63" t="s">
        <v>91</v>
      </c>
      <c r="E42" s="63" t="s">
        <v>92</v>
      </c>
      <c r="F42" s="64">
        <v>0</v>
      </c>
      <c r="G42" s="63">
        <v>804.5</v>
      </c>
      <c r="I42" s="72"/>
    </row>
    <row r="43" spans="1:9" ht="15.75" thickBot="1">
      <c r="A43" s="74" t="s">
        <v>25</v>
      </c>
      <c r="B43" s="75"/>
      <c r="C43" s="75"/>
      <c r="D43" s="75"/>
      <c r="E43" s="75"/>
      <c r="F43" s="76"/>
      <c r="G43" s="66">
        <v>804.5</v>
      </c>
      <c r="I43" s="63" t="s">
        <v>91</v>
      </c>
    </row>
    <row r="44" spans="1:9" ht="15.75" thickBot="1">
      <c r="A44" s="71"/>
      <c r="B44" s="72"/>
      <c r="C44" s="72"/>
      <c r="D44" s="72"/>
      <c r="E44" s="72"/>
      <c r="F44" s="72"/>
      <c r="G44" s="73"/>
      <c r="I44" s="75"/>
    </row>
    <row r="45" spans="1:9" ht="15.75" thickBot="1">
      <c r="A45" s="62" t="s">
        <v>120</v>
      </c>
      <c r="B45" s="63" t="s">
        <v>121</v>
      </c>
      <c r="C45" s="63" t="s">
        <v>90</v>
      </c>
      <c r="D45" s="63" t="s">
        <v>91</v>
      </c>
      <c r="E45" s="63" t="s">
        <v>92</v>
      </c>
      <c r="F45" s="64">
        <v>0</v>
      </c>
      <c r="G45" s="63">
        <v>888.75</v>
      </c>
      <c r="I45" s="72"/>
    </row>
    <row r="46" spans="1:9" ht="15.75" thickBot="1">
      <c r="A46" s="68" t="s">
        <v>25</v>
      </c>
      <c r="B46" s="69"/>
      <c r="C46" s="69"/>
      <c r="D46" s="69"/>
      <c r="E46" s="69"/>
      <c r="F46" s="70"/>
      <c r="G46" s="65">
        <v>888.75</v>
      </c>
      <c r="I46" s="63" t="s">
        <v>91</v>
      </c>
    </row>
    <row r="47" spans="1:9" ht="15.75" thickBot="1">
      <c r="A47" s="71"/>
      <c r="B47" s="72"/>
      <c r="C47" s="72"/>
      <c r="D47" s="72"/>
      <c r="E47" s="72"/>
      <c r="F47" s="72"/>
      <c r="G47" s="73"/>
      <c r="I47" s="69"/>
    </row>
    <row r="48" spans="1:9" ht="15.75" thickBot="1">
      <c r="A48" s="62" t="s">
        <v>122</v>
      </c>
      <c r="B48" s="63" t="s">
        <v>123</v>
      </c>
      <c r="C48" s="63" t="s">
        <v>90</v>
      </c>
      <c r="D48" s="63" t="s">
        <v>91</v>
      </c>
      <c r="E48" s="63" t="s">
        <v>92</v>
      </c>
      <c r="F48" s="64">
        <v>0</v>
      </c>
      <c r="G48" s="63">
        <v>729.3</v>
      </c>
      <c r="I48" s="72"/>
    </row>
    <row r="49" spans="1:9" ht="15.75" thickBot="1">
      <c r="A49" s="74" t="s">
        <v>25</v>
      </c>
      <c r="B49" s="75"/>
      <c r="C49" s="75"/>
      <c r="D49" s="75"/>
      <c r="E49" s="75"/>
      <c r="F49" s="76"/>
      <c r="G49" s="66">
        <v>729.3</v>
      </c>
      <c r="I49" s="63" t="s">
        <v>91</v>
      </c>
    </row>
    <row r="50" spans="1:9" ht="15.75" thickBot="1">
      <c r="A50" s="71"/>
      <c r="B50" s="72"/>
      <c r="C50" s="72"/>
      <c r="D50" s="72"/>
      <c r="E50" s="72"/>
      <c r="F50" s="72"/>
      <c r="G50" s="73"/>
      <c r="I50" s="75"/>
    </row>
    <row r="51" spans="1:9" ht="15.75" thickBot="1">
      <c r="A51" s="62" t="s">
        <v>124</v>
      </c>
      <c r="B51" s="63" t="s">
        <v>125</v>
      </c>
      <c r="C51" s="63" t="s">
        <v>90</v>
      </c>
      <c r="D51" s="63" t="s">
        <v>91</v>
      </c>
      <c r="E51" s="63" t="s">
        <v>92</v>
      </c>
      <c r="F51" s="64">
        <v>0</v>
      </c>
      <c r="G51" s="63">
        <v>746.25</v>
      </c>
      <c r="I51" s="72"/>
    </row>
    <row r="52" spans="1:9" ht="15.75" thickBot="1">
      <c r="A52" s="68" t="s">
        <v>25</v>
      </c>
      <c r="B52" s="69"/>
      <c r="C52" s="69"/>
      <c r="D52" s="69"/>
      <c r="E52" s="69"/>
      <c r="F52" s="70"/>
      <c r="G52" s="65">
        <v>746.25</v>
      </c>
      <c r="I52" s="63" t="s">
        <v>91</v>
      </c>
    </row>
    <row r="53" spans="1:9" ht="15.75" thickBot="1">
      <c r="A53" s="71"/>
      <c r="B53" s="72"/>
      <c r="C53" s="72"/>
      <c r="D53" s="72"/>
      <c r="E53" s="72"/>
      <c r="F53" s="72"/>
      <c r="G53" s="73"/>
      <c r="I53" s="69"/>
    </row>
    <row r="54" spans="1:9" ht="23.25" thickBot="1">
      <c r="A54" s="62" t="s">
        <v>126</v>
      </c>
      <c r="B54" s="63" t="s">
        <v>127</v>
      </c>
      <c r="C54" s="63" t="s">
        <v>90</v>
      </c>
      <c r="D54" s="63" t="s">
        <v>91</v>
      </c>
      <c r="E54" s="63" t="s">
        <v>92</v>
      </c>
      <c r="F54" s="64">
        <v>0</v>
      </c>
      <c r="G54" s="63">
        <v>663.65</v>
      </c>
      <c r="I54" s="72"/>
    </row>
    <row r="55" spans="1:9" ht="15.75" thickBot="1">
      <c r="A55" s="74" t="s">
        <v>25</v>
      </c>
      <c r="B55" s="75"/>
      <c r="C55" s="75"/>
      <c r="D55" s="75"/>
      <c r="E55" s="75"/>
      <c r="F55" s="76"/>
      <c r="G55" s="66">
        <v>663.65</v>
      </c>
      <c r="I55" s="63" t="s">
        <v>91</v>
      </c>
    </row>
    <row r="56" spans="1:9" ht="15.75" thickBot="1">
      <c r="A56" s="71"/>
      <c r="B56" s="72"/>
      <c r="C56" s="72"/>
      <c r="D56" s="72"/>
      <c r="E56" s="72"/>
      <c r="F56" s="72"/>
      <c r="G56" s="73"/>
      <c r="I56" s="75"/>
    </row>
    <row r="57" spans="1:9" ht="15.75" thickBot="1">
      <c r="A57" s="62" t="s">
        <v>128</v>
      </c>
      <c r="B57" s="63" t="s">
        <v>129</v>
      </c>
      <c r="C57" s="63" t="s">
        <v>90</v>
      </c>
      <c r="D57" s="63" t="s">
        <v>91</v>
      </c>
      <c r="E57" s="63" t="s">
        <v>92</v>
      </c>
      <c r="F57" s="64">
        <v>0</v>
      </c>
      <c r="G57" s="63">
        <v>711.75</v>
      </c>
      <c r="I57" s="72"/>
    </row>
    <row r="58" spans="1:9" ht="15.75" thickBot="1">
      <c r="A58" s="68" t="s">
        <v>25</v>
      </c>
      <c r="B58" s="69"/>
      <c r="C58" s="69"/>
      <c r="D58" s="69"/>
      <c r="E58" s="69"/>
      <c r="F58" s="70"/>
      <c r="G58" s="65">
        <v>711.75</v>
      </c>
      <c r="I58" s="63" t="s">
        <v>91</v>
      </c>
    </row>
    <row r="59" spans="1:9" ht="15.75" thickBot="1">
      <c r="A59" s="71"/>
      <c r="B59" s="72"/>
      <c r="C59" s="72"/>
      <c r="D59" s="72"/>
      <c r="E59" s="72"/>
      <c r="F59" s="72"/>
      <c r="G59" s="73"/>
      <c r="I59" s="69"/>
    </row>
    <row r="60" spans="1:9" ht="15.75" thickBot="1">
      <c r="A60" s="62" t="s">
        <v>130</v>
      </c>
      <c r="B60" s="63" t="s">
        <v>131</v>
      </c>
      <c r="C60" s="63" t="s">
        <v>90</v>
      </c>
      <c r="D60" s="63" t="s">
        <v>91</v>
      </c>
      <c r="E60" s="63" t="s">
        <v>92</v>
      </c>
      <c r="F60" s="64">
        <v>0</v>
      </c>
      <c r="G60" s="63">
        <v>711.75</v>
      </c>
      <c r="I60" s="72"/>
    </row>
    <row r="61" spans="1:9" ht="15.75" thickBot="1">
      <c r="A61" s="74" t="s">
        <v>25</v>
      </c>
      <c r="B61" s="75"/>
      <c r="C61" s="75"/>
      <c r="D61" s="75"/>
      <c r="E61" s="75"/>
      <c r="F61" s="76"/>
      <c r="G61" s="66">
        <v>711.75</v>
      </c>
      <c r="I61" s="63" t="s">
        <v>91</v>
      </c>
    </row>
    <row r="62" spans="1:9" ht="15.75" thickBot="1">
      <c r="A62" s="71"/>
      <c r="B62" s="72"/>
      <c r="C62" s="72"/>
      <c r="D62" s="72"/>
      <c r="E62" s="72"/>
      <c r="F62" s="72"/>
      <c r="G62" s="73"/>
      <c r="I62" s="75"/>
    </row>
    <row r="63" spans="1:9" ht="23.25" thickBot="1">
      <c r="A63" s="62" t="s">
        <v>132</v>
      </c>
      <c r="B63" s="63" t="s">
        <v>133</v>
      </c>
      <c r="C63" s="63" t="s">
        <v>90</v>
      </c>
      <c r="D63" s="63" t="s">
        <v>114</v>
      </c>
      <c r="E63" s="63" t="s">
        <v>92</v>
      </c>
      <c r="F63" s="64">
        <v>804.5</v>
      </c>
      <c r="G63" s="63">
        <v>0</v>
      </c>
      <c r="I63" s="72"/>
    </row>
    <row r="64" spans="1:9" ht="15.75" thickBot="1">
      <c r="A64" s="68" t="s">
        <v>25</v>
      </c>
      <c r="B64" s="69"/>
      <c r="C64" s="69"/>
      <c r="D64" s="69"/>
      <c r="E64" s="69"/>
      <c r="F64" s="70"/>
      <c r="G64" s="65">
        <v>804.5</v>
      </c>
      <c r="I64" s="63" t="s">
        <v>114</v>
      </c>
    </row>
    <row r="65" spans="1:9" ht="15.75" thickBot="1">
      <c r="A65" s="71"/>
      <c r="B65" s="72"/>
      <c r="C65" s="72"/>
      <c r="D65" s="72"/>
      <c r="E65" s="72"/>
      <c r="F65" s="72"/>
      <c r="G65" s="73"/>
      <c r="I65" s="69"/>
    </row>
    <row r="66" spans="1:9" ht="15.75" thickBot="1">
      <c r="A66" s="62" t="s">
        <v>134</v>
      </c>
      <c r="B66" s="63" t="s">
        <v>109</v>
      </c>
      <c r="C66" s="63" t="s">
        <v>90</v>
      </c>
      <c r="D66" s="63" t="s">
        <v>91</v>
      </c>
      <c r="E66" s="63" t="s">
        <v>92</v>
      </c>
      <c r="F66" s="64">
        <v>0</v>
      </c>
      <c r="G66" s="63">
        <v>692.55</v>
      </c>
      <c r="I66" s="72"/>
    </row>
    <row r="67" spans="1:9" ht="15.75" thickBot="1">
      <c r="A67" s="74" t="s">
        <v>25</v>
      </c>
      <c r="B67" s="75"/>
      <c r="C67" s="75"/>
      <c r="D67" s="75"/>
      <c r="E67" s="75"/>
      <c r="F67" s="76"/>
      <c r="G67" s="66">
        <v>692.55</v>
      </c>
      <c r="I67" s="63" t="s">
        <v>91</v>
      </c>
    </row>
    <row r="68" spans="1:9" ht="15.75" thickBot="1">
      <c r="A68" s="71"/>
      <c r="B68" s="72"/>
      <c r="C68" s="72"/>
      <c r="D68" s="72"/>
      <c r="E68" s="72"/>
      <c r="F68" s="72"/>
      <c r="G68" s="73"/>
      <c r="I68" s="75"/>
    </row>
    <row r="69" spans="1:9" ht="15.75" thickBot="1">
      <c r="A69" s="62" t="s">
        <v>135</v>
      </c>
      <c r="B69" s="63" t="s">
        <v>123</v>
      </c>
      <c r="C69" s="63" t="s">
        <v>90</v>
      </c>
      <c r="D69" s="63" t="s">
        <v>91</v>
      </c>
      <c r="E69" s="63" t="s">
        <v>92</v>
      </c>
      <c r="F69" s="64">
        <v>0</v>
      </c>
      <c r="G69" s="63">
        <v>646.7</v>
      </c>
      <c r="I69" s="72"/>
    </row>
    <row r="70" spans="1:9" ht="15.75" thickBot="1">
      <c r="A70" s="68" t="s">
        <v>25</v>
      </c>
      <c r="B70" s="69"/>
      <c r="C70" s="69"/>
      <c r="D70" s="69"/>
      <c r="E70" s="69"/>
      <c r="F70" s="70"/>
      <c r="G70" s="65">
        <v>646.7</v>
      </c>
      <c r="I70" s="63" t="s">
        <v>91</v>
      </c>
    </row>
    <row r="71" spans="1:9" ht="15.75" thickBot="1">
      <c r="A71" s="71"/>
      <c r="B71" s="72"/>
      <c r="C71" s="72"/>
      <c r="D71" s="72"/>
      <c r="E71" s="72"/>
      <c r="F71" s="72"/>
      <c r="G71" s="73"/>
      <c r="I71" s="69"/>
    </row>
    <row r="72" spans="1:9" ht="15.75" thickBot="1">
      <c r="A72" s="62" t="s">
        <v>136</v>
      </c>
      <c r="B72" s="63" t="s">
        <v>137</v>
      </c>
      <c r="C72" s="63" t="s">
        <v>90</v>
      </c>
      <c r="D72" s="63" t="s">
        <v>99</v>
      </c>
      <c r="E72" s="63" t="s">
        <v>92</v>
      </c>
      <c r="F72" s="64">
        <v>0</v>
      </c>
      <c r="G72" s="63">
        <v>0</v>
      </c>
      <c r="I72" s="72"/>
    </row>
    <row r="73" spans="1:9" ht="15.75" thickBot="1">
      <c r="A73" s="74" t="s">
        <v>25</v>
      </c>
      <c r="B73" s="75"/>
      <c r="C73" s="75"/>
      <c r="D73" s="75"/>
      <c r="E73" s="75"/>
      <c r="F73" s="76"/>
      <c r="G73" s="66">
        <v>0</v>
      </c>
      <c r="I73" s="63" t="s">
        <v>99</v>
      </c>
    </row>
    <row r="74" spans="1:9" ht="15.75" thickBot="1">
      <c r="A74" s="71"/>
      <c r="B74" s="72"/>
      <c r="C74" s="72"/>
      <c r="D74" s="72"/>
      <c r="E74" s="72"/>
      <c r="F74" s="72"/>
      <c r="G74" s="73"/>
      <c r="I74" s="75"/>
    </row>
    <row r="75" spans="1:9" ht="15.75" thickBot="1">
      <c r="A75" s="62" t="s">
        <v>138</v>
      </c>
      <c r="B75" s="63" t="s">
        <v>139</v>
      </c>
      <c r="C75" s="63" t="s">
        <v>90</v>
      </c>
      <c r="D75" s="63" t="s">
        <v>91</v>
      </c>
      <c r="E75" s="63" t="s">
        <v>92</v>
      </c>
      <c r="F75" s="64">
        <v>0</v>
      </c>
      <c r="G75" s="63">
        <v>692.55</v>
      </c>
      <c r="I75" s="72"/>
    </row>
    <row r="76" spans="1:9" ht="15.75" thickBot="1">
      <c r="A76" s="68" t="s">
        <v>25</v>
      </c>
      <c r="B76" s="69"/>
      <c r="C76" s="69"/>
      <c r="D76" s="69"/>
      <c r="E76" s="69"/>
      <c r="F76" s="70"/>
      <c r="G76" s="65">
        <v>692.55</v>
      </c>
      <c r="I76" s="63" t="s">
        <v>91</v>
      </c>
    </row>
    <row r="77" spans="1:9" ht="15.75" thickBot="1">
      <c r="A77" s="71"/>
      <c r="B77" s="72"/>
      <c r="C77" s="72"/>
      <c r="D77" s="72"/>
      <c r="E77" s="72"/>
      <c r="F77" s="72"/>
      <c r="G77" s="73"/>
      <c r="I77" s="69"/>
    </row>
    <row r="78" spans="1:9" ht="15.75" thickBot="1">
      <c r="A78" s="62" t="s">
        <v>140</v>
      </c>
      <c r="B78" s="63" t="s">
        <v>137</v>
      </c>
      <c r="C78" s="63" t="s">
        <v>90</v>
      </c>
      <c r="D78" s="63" t="s">
        <v>91</v>
      </c>
      <c r="E78" s="63" t="s">
        <v>92</v>
      </c>
      <c r="F78" s="64">
        <v>0</v>
      </c>
      <c r="G78" s="63">
        <v>729.3</v>
      </c>
      <c r="I78" s="72"/>
    </row>
    <row r="79" spans="1:9" ht="15.75" thickBot="1">
      <c r="A79" s="74" t="s">
        <v>25</v>
      </c>
      <c r="B79" s="75"/>
      <c r="C79" s="75"/>
      <c r="D79" s="75"/>
      <c r="E79" s="75"/>
      <c r="F79" s="76"/>
      <c r="G79" s="66">
        <v>729.3</v>
      </c>
      <c r="I79" s="63" t="s">
        <v>91</v>
      </c>
    </row>
    <row r="80" spans="1:9" ht="15.75" thickBot="1">
      <c r="A80" s="71"/>
      <c r="B80" s="72"/>
      <c r="C80" s="72"/>
      <c r="D80" s="72"/>
      <c r="E80" s="72"/>
      <c r="F80" s="72"/>
      <c r="G80" s="73"/>
      <c r="I80" s="75"/>
    </row>
    <row r="81" spans="1:9" ht="23.25" thickBot="1">
      <c r="A81" s="62" t="s">
        <v>141</v>
      </c>
      <c r="B81" s="63" t="s">
        <v>142</v>
      </c>
      <c r="C81" s="63" t="s">
        <v>90</v>
      </c>
      <c r="D81" s="63" t="s">
        <v>91</v>
      </c>
      <c r="E81" s="63" t="s">
        <v>92</v>
      </c>
      <c r="F81" s="64">
        <v>0</v>
      </c>
      <c r="G81" s="63">
        <v>787.55</v>
      </c>
      <c r="I81" s="72"/>
    </row>
    <row r="82" spans="1:9" ht="15.75" thickBot="1">
      <c r="A82" s="68" t="s">
        <v>25</v>
      </c>
      <c r="B82" s="69"/>
      <c r="C82" s="69"/>
      <c r="D82" s="69"/>
      <c r="E82" s="69"/>
      <c r="F82" s="70"/>
      <c r="G82" s="65">
        <v>787.55</v>
      </c>
      <c r="I82" s="63" t="s">
        <v>91</v>
      </c>
    </row>
    <row r="83" spans="1:9" ht="15.75" thickBot="1">
      <c r="A83" s="71"/>
      <c r="B83" s="72"/>
      <c r="C83" s="72"/>
      <c r="D83" s="72"/>
      <c r="E83" s="72"/>
      <c r="F83" s="72"/>
      <c r="G83" s="73"/>
      <c r="I83" s="69"/>
    </row>
    <row r="84" spans="1:9" ht="15.75" thickBot="1">
      <c r="A84" s="62" t="s">
        <v>143</v>
      </c>
      <c r="B84" s="63" t="s">
        <v>144</v>
      </c>
      <c r="C84" s="63" t="s">
        <v>90</v>
      </c>
      <c r="D84" s="63" t="s">
        <v>114</v>
      </c>
      <c r="E84" s="63" t="s">
        <v>92</v>
      </c>
      <c r="F84" s="64">
        <v>804.5</v>
      </c>
      <c r="G84" s="63">
        <v>0</v>
      </c>
      <c r="I84" s="72"/>
    </row>
    <row r="85" spans="1:9" ht="15.75" thickBot="1">
      <c r="A85" s="74" t="s">
        <v>25</v>
      </c>
      <c r="B85" s="75"/>
      <c r="C85" s="75"/>
      <c r="D85" s="75"/>
      <c r="E85" s="75"/>
      <c r="F85" s="76"/>
      <c r="G85" s="66">
        <v>804.5</v>
      </c>
      <c r="I85" s="63" t="s">
        <v>114</v>
      </c>
    </row>
    <row r="86" spans="1:9" ht="15.75" thickBot="1">
      <c r="A86" s="71"/>
      <c r="B86" s="72"/>
      <c r="C86" s="72"/>
      <c r="D86" s="72"/>
      <c r="E86" s="72"/>
      <c r="F86" s="72"/>
      <c r="G86" s="73"/>
      <c r="I86" s="75"/>
    </row>
    <row r="87" spans="1:9" ht="15.75" thickBot="1">
      <c r="A87" s="62" t="s">
        <v>145</v>
      </c>
      <c r="B87" s="63" t="s">
        <v>109</v>
      </c>
      <c r="C87" s="63" t="s">
        <v>90</v>
      </c>
      <c r="D87" s="63" t="s">
        <v>91</v>
      </c>
      <c r="E87" s="63" t="s">
        <v>92</v>
      </c>
      <c r="F87" s="64">
        <v>0</v>
      </c>
      <c r="G87" s="63">
        <v>746.25</v>
      </c>
      <c r="I87" s="72"/>
    </row>
    <row r="88" spans="1:9" ht="15.75" thickBot="1">
      <c r="A88" s="68" t="s">
        <v>25</v>
      </c>
      <c r="B88" s="69"/>
      <c r="C88" s="69"/>
      <c r="D88" s="69"/>
      <c r="E88" s="69"/>
      <c r="F88" s="70"/>
      <c r="G88" s="65">
        <v>746.25</v>
      </c>
      <c r="I88" s="63" t="s">
        <v>91</v>
      </c>
    </row>
    <row r="89" spans="1:9" ht="15.75" thickBot="1">
      <c r="A89" s="71"/>
      <c r="B89" s="72"/>
      <c r="C89" s="72"/>
      <c r="D89" s="72"/>
      <c r="E89" s="72"/>
      <c r="F89" s="72"/>
      <c r="G89" s="73"/>
      <c r="I89" s="69"/>
    </row>
    <row r="90" spans="1:9" ht="23.25" thickBot="1">
      <c r="A90" s="62" t="s">
        <v>146</v>
      </c>
      <c r="B90" s="63" t="s">
        <v>107</v>
      </c>
      <c r="C90" s="63" t="s">
        <v>90</v>
      </c>
      <c r="D90" s="63" t="s">
        <v>91</v>
      </c>
      <c r="E90" s="63" t="s">
        <v>92</v>
      </c>
      <c r="F90" s="64">
        <v>0</v>
      </c>
      <c r="G90" s="63">
        <v>746.25</v>
      </c>
      <c r="I90" s="72"/>
    </row>
    <row r="91" spans="1:9" ht="15.75" thickBot="1">
      <c r="A91" s="74" t="s">
        <v>25</v>
      </c>
      <c r="B91" s="75"/>
      <c r="C91" s="75"/>
      <c r="D91" s="75"/>
      <c r="E91" s="75"/>
      <c r="F91" s="76"/>
      <c r="G91" s="66">
        <v>746.25</v>
      </c>
      <c r="I91" s="63" t="s">
        <v>91</v>
      </c>
    </row>
    <row r="92" spans="1:9" ht="15.75" thickBot="1">
      <c r="A92" s="71"/>
      <c r="B92" s="72"/>
      <c r="C92" s="72"/>
      <c r="D92" s="72"/>
      <c r="E92" s="72"/>
      <c r="F92" s="72"/>
      <c r="G92" s="73"/>
      <c r="I92" s="75"/>
    </row>
    <row r="93" spans="1:9" ht="15.75" thickBot="1">
      <c r="A93" s="62" t="s">
        <v>147</v>
      </c>
      <c r="B93" s="63" t="s">
        <v>148</v>
      </c>
      <c r="C93" s="63" t="s">
        <v>90</v>
      </c>
      <c r="D93" s="63" t="s">
        <v>114</v>
      </c>
      <c r="E93" s="63" t="s">
        <v>92</v>
      </c>
      <c r="F93" s="64">
        <v>733.85</v>
      </c>
      <c r="G93" s="63">
        <v>0</v>
      </c>
      <c r="I93" s="72"/>
    </row>
    <row r="94" spans="1:9" ht="15.75" thickBot="1">
      <c r="A94" s="68" t="s">
        <v>25</v>
      </c>
      <c r="B94" s="69"/>
      <c r="C94" s="69"/>
      <c r="D94" s="69"/>
      <c r="E94" s="69"/>
      <c r="F94" s="70"/>
      <c r="G94" s="65">
        <v>733.85</v>
      </c>
      <c r="I94" s="63" t="s">
        <v>114</v>
      </c>
    </row>
    <row r="95" spans="1:9" ht="15.75" thickBot="1">
      <c r="A95" s="71"/>
      <c r="B95" s="72"/>
      <c r="C95" s="72"/>
      <c r="D95" s="72"/>
      <c r="E95" s="72"/>
      <c r="F95" s="72"/>
      <c r="G95" s="73"/>
      <c r="I95" s="69"/>
    </row>
    <row r="96" spans="1:9" ht="15.75" thickBot="1">
      <c r="A96" s="62" t="s">
        <v>149</v>
      </c>
      <c r="B96" s="63" t="s">
        <v>139</v>
      </c>
      <c r="C96" s="63" t="s">
        <v>90</v>
      </c>
      <c r="D96" s="63" t="s">
        <v>114</v>
      </c>
      <c r="E96" s="63" t="s">
        <v>92</v>
      </c>
      <c r="F96" s="64">
        <v>634.3</v>
      </c>
      <c r="G96" s="63">
        <v>0</v>
      </c>
      <c r="I96" s="72"/>
    </row>
    <row r="97" spans="1:9" ht="15.75" thickBot="1">
      <c r="A97" s="74" t="s">
        <v>25</v>
      </c>
      <c r="B97" s="75"/>
      <c r="C97" s="75"/>
      <c r="D97" s="75"/>
      <c r="E97" s="75"/>
      <c r="F97" s="76"/>
      <c r="G97" s="66">
        <v>634.3</v>
      </c>
      <c r="I97" s="63" t="s">
        <v>114</v>
      </c>
    </row>
    <row r="98" spans="1:9" ht="15.75" thickBot="1">
      <c r="A98" s="71"/>
      <c r="B98" s="72"/>
      <c r="C98" s="72"/>
      <c r="D98" s="72"/>
      <c r="E98" s="72"/>
      <c r="F98" s="72"/>
      <c r="G98" s="73"/>
      <c r="I98" s="75"/>
    </row>
    <row r="99" spans="1:9" ht="23.25" thickBot="1">
      <c r="A99" s="62" t="s">
        <v>150</v>
      </c>
      <c r="B99" s="63" t="s">
        <v>151</v>
      </c>
      <c r="C99" s="63" t="s">
        <v>90</v>
      </c>
      <c r="D99" s="63" t="s">
        <v>114</v>
      </c>
      <c r="E99" s="63" t="s">
        <v>92</v>
      </c>
      <c r="F99" s="64">
        <v>770.6</v>
      </c>
      <c r="G99" s="63">
        <v>0</v>
      </c>
      <c r="I99" s="72"/>
    </row>
    <row r="100" spans="1:9" ht="15.75" thickBot="1">
      <c r="A100" s="68" t="s">
        <v>25</v>
      </c>
      <c r="B100" s="69"/>
      <c r="C100" s="69"/>
      <c r="D100" s="69"/>
      <c r="E100" s="69"/>
      <c r="F100" s="70"/>
      <c r="G100" s="65">
        <v>770.6</v>
      </c>
      <c r="I100" s="63" t="s">
        <v>114</v>
      </c>
    </row>
    <row r="101" spans="1:9" ht="15.75" thickBot="1">
      <c r="A101" s="71"/>
      <c r="B101" s="72"/>
      <c r="C101" s="72"/>
      <c r="D101" s="72"/>
      <c r="E101" s="72"/>
      <c r="F101" s="72"/>
      <c r="G101" s="73"/>
      <c r="I101" s="69"/>
    </row>
    <row r="102" spans="1:9" ht="23.25" thickBot="1">
      <c r="A102" s="62" t="s">
        <v>152</v>
      </c>
      <c r="B102" s="63" t="s">
        <v>116</v>
      </c>
      <c r="C102" s="63" t="s">
        <v>90</v>
      </c>
      <c r="D102" s="63" t="s">
        <v>114</v>
      </c>
      <c r="E102" s="63" t="s">
        <v>92</v>
      </c>
      <c r="F102" s="64">
        <v>663.65</v>
      </c>
      <c r="G102" s="63">
        <v>0</v>
      </c>
      <c r="I102" s="72"/>
    </row>
    <row r="103" spans="1:9" ht="15.75" thickBot="1">
      <c r="A103" s="74" t="s">
        <v>25</v>
      </c>
      <c r="B103" s="75"/>
      <c r="C103" s="75"/>
      <c r="D103" s="75"/>
      <c r="E103" s="75"/>
      <c r="F103" s="76"/>
      <c r="G103" s="66">
        <v>663.65</v>
      </c>
      <c r="I103" s="63" t="s">
        <v>114</v>
      </c>
    </row>
    <row r="104" spans="1:9" ht="15.75" thickBot="1">
      <c r="A104" s="71"/>
      <c r="B104" s="72"/>
      <c r="C104" s="72"/>
      <c r="D104" s="72"/>
      <c r="E104" s="72"/>
      <c r="F104" s="72"/>
      <c r="G104" s="73"/>
      <c r="I104" s="75"/>
    </row>
    <row r="105" spans="1:9" ht="15.75" thickBot="1">
      <c r="A105" s="62" t="s">
        <v>153</v>
      </c>
      <c r="B105" s="63" t="s">
        <v>154</v>
      </c>
      <c r="C105" s="63" t="s">
        <v>90</v>
      </c>
      <c r="D105" s="63" t="s">
        <v>114</v>
      </c>
      <c r="E105" s="63" t="s">
        <v>92</v>
      </c>
      <c r="F105" s="64">
        <v>823.7</v>
      </c>
      <c r="G105" s="63">
        <v>0</v>
      </c>
      <c r="I105" s="72"/>
    </row>
    <row r="106" spans="1:9" ht="15.75" thickBot="1">
      <c r="A106" s="68" t="s">
        <v>25</v>
      </c>
      <c r="B106" s="69"/>
      <c r="C106" s="69"/>
      <c r="D106" s="69"/>
      <c r="E106" s="69"/>
      <c r="F106" s="70"/>
      <c r="G106" s="65">
        <v>823.7</v>
      </c>
      <c r="I106" s="63" t="s">
        <v>114</v>
      </c>
    </row>
    <row r="107" spans="1:9" ht="15.75" thickBot="1">
      <c r="A107" s="71"/>
      <c r="B107" s="72"/>
      <c r="C107" s="72"/>
      <c r="D107" s="72"/>
      <c r="E107" s="72"/>
      <c r="F107" s="72"/>
      <c r="G107" s="73"/>
      <c r="I107" s="69"/>
    </row>
    <row r="108" spans="1:9" ht="23.25" thickBot="1">
      <c r="A108" s="62" t="s">
        <v>155</v>
      </c>
      <c r="B108" s="63" t="s">
        <v>156</v>
      </c>
      <c r="C108" s="63" t="s">
        <v>90</v>
      </c>
      <c r="D108" s="63" t="s">
        <v>114</v>
      </c>
      <c r="E108" s="63" t="s">
        <v>92</v>
      </c>
      <c r="F108" s="64">
        <v>770.6</v>
      </c>
      <c r="G108" s="63">
        <v>0</v>
      </c>
      <c r="I108" s="72"/>
    </row>
    <row r="109" spans="1:9" ht="15.75" thickBot="1">
      <c r="A109" s="74" t="s">
        <v>25</v>
      </c>
      <c r="B109" s="75"/>
      <c r="C109" s="75"/>
      <c r="D109" s="75"/>
      <c r="E109" s="75"/>
      <c r="F109" s="76"/>
      <c r="G109" s="66">
        <v>770.6</v>
      </c>
      <c r="I109" s="63" t="s">
        <v>114</v>
      </c>
    </row>
    <row r="110" spans="1:9" ht="15.75" thickBot="1">
      <c r="A110" s="71"/>
      <c r="B110" s="72"/>
      <c r="C110" s="72"/>
      <c r="D110" s="72"/>
      <c r="E110" s="72"/>
      <c r="F110" s="72"/>
      <c r="G110" s="73"/>
      <c r="I110" s="75"/>
    </row>
    <row r="111" spans="1:7" ht="15.75" thickBot="1">
      <c r="A111" s="77" t="s">
        <v>157</v>
      </c>
      <c r="B111" s="78"/>
      <c r="C111" s="78"/>
      <c r="D111" s="78"/>
      <c r="E111" s="78"/>
      <c r="F111" s="79"/>
      <c r="G111" s="67">
        <v>21228.36</v>
      </c>
    </row>
    <row r="112" ht="15.75" thickBot="1"/>
    <row r="113" spans="5:7" ht="15.75" thickBot="1">
      <c r="E113" s="80" t="s">
        <v>158</v>
      </c>
      <c r="F113" s="81"/>
      <c r="G113" s="82">
        <f>_xlfn.SUMIFS(F3:F109,D3:D109,"Em Planejamento")</f>
        <v>6005.7</v>
      </c>
    </row>
    <row r="114" spans="5:7" ht="15.75" thickBot="1">
      <c r="E114" s="80" t="s">
        <v>91</v>
      </c>
      <c r="F114" s="81"/>
      <c r="G114" s="83">
        <f>G111-G113</f>
        <v>15222.66</v>
      </c>
    </row>
    <row r="117" ht="15">
      <c r="G117" s="11"/>
    </row>
  </sheetData>
  <sheetProtection/>
  <hyperlinks>
    <hyperlink ref="A3" r:id="rId1" display="https://www2.scdp.gov.br/novoscdp/pages/consultar_solicitacao/consultar_solicitacao_detalhes.xhtml?idPcdp=11483172"/>
    <hyperlink ref="A6" r:id="rId2" display="https://www2.scdp.gov.br/novoscdp/pages/consultar_solicitacao/consultar_solicitacao_detalhes.xhtml?idPcdp=11473345"/>
    <hyperlink ref="A9" r:id="rId3" display="https://www2.scdp.gov.br/novoscdp/pages/consultar_solicitacao/consultar_solicitacao_detalhes.xhtml?idPcdp=11509813"/>
    <hyperlink ref="A12" r:id="rId4" display="https://www2.scdp.gov.br/novoscdp/pages/consultar_solicitacao/consultar_solicitacao_detalhes.xhtml?idPcdp=11522744"/>
    <hyperlink ref="A15" r:id="rId5" display="https://www2.scdp.gov.br/novoscdp/pages/consultar_solicitacao/consultar_solicitacao_detalhes.xhtml?idPcdp=11522818"/>
    <hyperlink ref="A18" r:id="rId6" display="https://www2.scdp.gov.br/novoscdp/pages/consultar_solicitacao/consultar_solicitacao_detalhes.xhtml?idPcdp=11475370"/>
    <hyperlink ref="A21" r:id="rId7" display="https://www2.scdp.gov.br/novoscdp/pages/consultar_solicitacao/consultar_solicitacao_detalhes.xhtml?idPcdp=11558862"/>
    <hyperlink ref="A24" r:id="rId8" display="https://www2.scdp.gov.br/novoscdp/pages/consultar_solicitacao/consultar_solicitacao_detalhes.xhtml?idPcdp=11607847"/>
    <hyperlink ref="A27" r:id="rId9" display="https://www2.scdp.gov.br/novoscdp/pages/consultar_solicitacao/consultar_solicitacao_detalhes.xhtml?idPcdp=11613274"/>
    <hyperlink ref="A30" r:id="rId10" display="https://www2.scdp.gov.br/novoscdp/pages/consultar_solicitacao/consultar_solicitacao_detalhes.xhtml?idPcdp=11649460"/>
    <hyperlink ref="A33" r:id="rId11" display="https://www2.scdp.gov.br/novoscdp/pages/consultar_solicitacao/consultar_solicitacao_detalhes.xhtml?idPcdp=11707427"/>
    <hyperlink ref="A36" r:id="rId12" display="https://www2.scdp.gov.br/novoscdp/pages/consultar_solicitacao/consultar_solicitacao_detalhes.xhtml?idPcdp=11615679"/>
    <hyperlink ref="A39" r:id="rId13" display="https://www2.scdp.gov.br/novoscdp/pages/consultar_solicitacao/consultar_solicitacao_detalhes.xhtml?idPcdp=11763189"/>
    <hyperlink ref="A42" r:id="rId14" display="https://www2.scdp.gov.br/novoscdp/pages/consultar_solicitacao/consultar_solicitacao_detalhes.xhtml?idPcdp=11783574"/>
    <hyperlink ref="A45" r:id="rId15" display="https://www2.scdp.gov.br/novoscdp/pages/consultar_solicitacao/consultar_solicitacao_detalhes.xhtml?idPcdp=11944834"/>
    <hyperlink ref="A48" r:id="rId16" display="https://www2.scdp.gov.br/novoscdp/pages/consultar_solicitacao/consultar_solicitacao_detalhes.xhtml?idPcdp=11948400"/>
    <hyperlink ref="A51" r:id="rId17" display="https://www2.scdp.gov.br/novoscdp/pages/consultar_solicitacao/consultar_solicitacao_detalhes.xhtml?idPcdp=11969974"/>
    <hyperlink ref="A54" r:id="rId18" display="https://www2.scdp.gov.br/novoscdp/pages/consultar_solicitacao/consultar_solicitacao_detalhes.xhtml?idPcdp=11998974"/>
    <hyperlink ref="A57" r:id="rId19" display="https://www2.scdp.gov.br/novoscdp/pages/consultar_solicitacao/consultar_solicitacao_detalhes.xhtml?idPcdp=12040591"/>
    <hyperlink ref="A60" r:id="rId20" display="https://www2.scdp.gov.br/novoscdp/pages/consultar_solicitacao/consultar_solicitacao_detalhes.xhtml?idPcdp=12042505"/>
    <hyperlink ref="A63" r:id="rId21" display="https://www2.scdp.gov.br/novoscdp/pages/consultar_solicitacao/consultar_solicitacao_detalhes.xhtml?idPcdp=12048866"/>
    <hyperlink ref="A66" r:id="rId22" display="https://www2.scdp.gov.br/novoscdp/pages/consultar_solicitacao/consultar_solicitacao_detalhes.xhtml?idPcdp=11826174"/>
    <hyperlink ref="A69" r:id="rId23" display="https://www2.scdp.gov.br/novoscdp/pages/consultar_solicitacao/consultar_solicitacao_detalhes.xhtml?idPcdp=12081458"/>
    <hyperlink ref="A72" r:id="rId24" display="https://www2.scdp.gov.br/novoscdp/pages/consultar_solicitacao/consultar_solicitacao_detalhes.xhtml?idPcdp=12093321"/>
    <hyperlink ref="A75" r:id="rId25" display="https://www2.scdp.gov.br/novoscdp/pages/consultar_solicitacao/consultar_solicitacao_detalhes.xhtml?idPcdp=12093512"/>
    <hyperlink ref="A78" r:id="rId26" display="https://www2.scdp.gov.br/novoscdp/pages/consultar_solicitacao/consultar_solicitacao_detalhes.xhtml?idPcdp=12093568"/>
    <hyperlink ref="A81" r:id="rId27" display="https://www2.scdp.gov.br/novoscdp/pages/consultar_solicitacao/consultar_solicitacao_detalhes.xhtml?idPcdp=12060752"/>
    <hyperlink ref="A84" r:id="rId28" display="https://www2.scdp.gov.br/novoscdp/pages/consultar_solicitacao/consultar_solicitacao_detalhes.xhtml?idPcdp=12114249"/>
    <hyperlink ref="A87" r:id="rId29" display="https://www2.scdp.gov.br/novoscdp/pages/consultar_solicitacao/consultar_solicitacao_detalhes.xhtml?idPcdp=12127895"/>
    <hyperlink ref="A90" r:id="rId30" display="https://www2.scdp.gov.br/novoscdp/pages/consultar_solicitacao/consultar_solicitacao_detalhes.xhtml?idPcdp=12127942"/>
    <hyperlink ref="A93" r:id="rId31" display="https://www2.scdp.gov.br/novoscdp/pages/consultar_solicitacao/consultar_solicitacao_detalhes.xhtml?idPcdp=12133985"/>
    <hyperlink ref="A96" r:id="rId32" display="https://www2.scdp.gov.br/novoscdp/pages/consultar_solicitacao/consultar_solicitacao_detalhes.xhtml?idPcdp=12152556"/>
    <hyperlink ref="A99" r:id="rId33" display="https://www2.scdp.gov.br/novoscdp/pages/consultar_solicitacao/consultar_solicitacao_detalhes.xhtml?idPcdp=12193673"/>
    <hyperlink ref="A102" r:id="rId34" display="https://www2.scdp.gov.br/novoscdp/pages/consultar_solicitacao/consultar_solicitacao_detalhes.xhtml?idPcdp=12203976"/>
    <hyperlink ref="A105" r:id="rId35" display="https://www2.scdp.gov.br/novoscdp/pages/consultar_solicitacao/consultar_solicitacao_detalhes.xhtml?idPcdp=12180654"/>
    <hyperlink ref="A108" r:id="rId36" display="https://www2.scdp.gov.br/novoscdp/pages/consultar_solicitacao/consultar_solicitacao_detalhes.xhtml?idPcdp=12223432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proplan-p057347</dc:creator>
  <cp:keywords/>
  <dc:description/>
  <cp:lastModifiedBy>proplan-p077058</cp:lastModifiedBy>
  <dcterms:created xsi:type="dcterms:W3CDTF">2013-05-07T17:06:03Z</dcterms:created>
  <dcterms:modified xsi:type="dcterms:W3CDTF">2017-05-05T18:28:56Z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