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60" activeTab="0"/>
  </bookViews>
  <sheets>
    <sheet name="Resumo da UA" sheetId="1" r:id="rId1"/>
    <sheet name="Pregão ICT" sheetId="2" r:id="rId2"/>
    <sheet name="Já empenhados" sheetId="3" r:id="rId3"/>
    <sheet name="Capital" sheetId="4" r:id="rId4"/>
  </sheets>
  <definedNames/>
  <calcPr fullCalcOnLoad="1"/>
</workbook>
</file>

<file path=xl/sharedStrings.xml><?xml version="1.0" encoding="utf-8"?>
<sst xmlns="http://schemas.openxmlformats.org/spreadsheetml/2006/main" count="724" uniqueCount="188">
  <si>
    <t xml:space="preserve">Já Empenhados </t>
  </si>
  <si>
    <t>Gasto com o Pregão 03/2013</t>
  </si>
  <si>
    <t>Gasto com o Pregão 04/2013</t>
  </si>
  <si>
    <t>Saldo Restante Custeio:</t>
  </si>
  <si>
    <t>Pregão 03/2013</t>
  </si>
  <si>
    <t>Empresa</t>
  </si>
  <si>
    <t>Total Atual</t>
  </si>
  <si>
    <t>Novo Total</t>
  </si>
  <si>
    <t>Medis</t>
  </si>
  <si>
    <t>Soma</t>
  </si>
  <si>
    <t>Avila</t>
  </si>
  <si>
    <t>Total Gasto no Pregão</t>
  </si>
  <si>
    <t>Pregão 04/2013</t>
  </si>
  <si>
    <t>SJ</t>
  </si>
  <si>
    <t>TY</t>
  </si>
  <si>
    <t>Pregão</t>
  </si>
  <si>
    <t>ID</t>
  </si>
  <si>
    <t>Item</t>
  </si>
  <si>
    <t>Nome</t>
  </si>
  <si>
    <t>UN</t>
  </si>
  <si>
    <t>Qtde Lic</t>
  </si>
  <si>
    <t>Qtde Emp</t>
  </si>
  <si>
    <t>Valor Uni R$</t>
  </si>
  <si>
    <t>Valor Tot R$</t>
  </si>
  <si>
    <t>Valor Tot Emp R$</t>
  </si>
  <si>
    <t>SIAFI</t>
  </si>
  <si>
    <t xml:space="preserve">Máscara cirúrgica descartável, com elástico, cor branca (pcte. c/ 100). </t>
  </si>
  <si>
    <t>pct</t>
  </si>
  <si>
    <t>339030-36</t>
  </si>
  <si>
    <t>Pinça anatômica, dente de rato com 16cm - 301, aço inoxidável.</t>
  </si>
  <si>
    <t>un</t>
  </si>
  <si>
    <t>Total Valor Anterior &gt;</t>
  </si>
  <si>
    <t>Total Valor  Atual &lt;</t>
  </si>
  <si>
    <t xml:space="preserve">Protetor de ouvido/abafador tio plug de espuma laranja com cordão. Material anti-alérgico. NRRsf= 15 db - NRR=29dB. .Deve possuir CA. </t>
  </si>
  <si>
    <t>339030-28</t>
  </si>
  <si>
    <t>Peptona Bacteriológica (frasco com 500g).</t>
  </si>
  <si>
    <t>fco</t>
  </si>
  <si>
    <t>339030-40</t>
  </si>
  <si>
    <t>Canivete Profissional. Cabo robusto em madeira. Afiação prolongada. Aço carbono especial de alta qualidade. Reto. Comprimento aberto: 20cm; Lamina : 8,5 cm; Fechado : 12cm.</t>
  </si>
  <si>
    <t>339030-42</t>
  </si>
  <si>
    <t>Facão de 14”. Lâmina em aço carbono 14" com fio liso. Cabo de madeira fixado por pregos de alumínio. Comprimento: 480mm. Largura: 49mm. Altura: 24mm. Peso: 0,331kg</t>
  </si>
  <si>
    <t>Tesoura de Poda. Revestimento antiderrapante. Lâminas em aço temperado com ranhura fresada na contra lâmina. Afiação de precisão. Corte preciso. Comprimento de 200mm. Capacidade de corte: 25mm.</t>
  </si>
  <si>
    <t>Trena de fibra de vidro de Vidro 50 metros. Fita de Fibra de Vidro com medidas em polegadas e centímetros. Roldana plástica escamoteável.</t>
  </si>
  <si>
    <t>Sacos Plásticos em Polietileno virgem baixa densidade - Cm. 10 x 15 x 0.12 mm - pacote com 550 unidades / 1000 g.</t>
  </si>
  <si>
    <t>kg</t>
  </si>
  <si>
    <t>339030-19</t>
  </si>
  <si>
    <t>Sacos Plásticos em Polietileno virgem baixa densidade - Cm. 20 x 30 x 0.20 - pacote com 80 unidades / 1000 g.</t>
  </si>
  <si>
    <t>Sacos Plásticos em Polietileno virgem baixa densidade - Cm. 30 x 40 x 0.20 - pacote com 1000 g / 40 unidades.</t>
  </si>
  <si>
    <t>Sacos Plásticos em Polietileno virgem baixa densidade - Cm. 40 x 60 x 0.20 - 1000 g / 20 unidades.</t>
  </si>
  <si>
    <t>Sacos Plásticos em Polietileno virgem baixa densidade - Cm. 60 x 100 x 0.20 - 1000 g / 8 unidades.</t>
  </si>
  <si>
    <t>Sacos Plásticos em Polietileno virgem baixa densidade- Cm. 15 x 25 x 0.20mm - pacote com 130 unidades / 1000 g.</t>
  </si>
  <si>
    <t>Sacos Plásticos em Polietileno virgem baixa densidade- Cm. 60 x 80 x 0.20 - 1000 g / 10 unidades.</t>
  </si>
  <si>
    <t>Total do ICT na Matriz:</t>
  </si>
  <si>
    <t>INSTITUTO DE CIÊNCIA E TECNOLOGIA</t>
  </si>
  <si>
    <t>Modalidade</t>
  </si>
  <si>
    <t>Pré-Empenho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</si>
  <si>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</si>
  <si>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</si>
  <si>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</si>
  <si>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</si>
  <si>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</si>
  <si>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</si>
  <si>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</si>
  <si>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</si>
  <si>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Unidade</t>
  </si>
  <si>
    <t xml:space="preserve">Qtde </t>
  </si>
  <si>
    <t>Colunas1</t>
  </si>
  <si>
    <t>Colunas2</t>
  </si>
  <si>
    <t>Pregão 104/2012</t>
  </si>
  <si>
    <t>48.1</t>
  </si>
  <si>
    <t>Conaut</t>
  </si>
  <si>
    <t>152161</t>
  </si>
  <si>
    <t>061000</t>
  </si>
  <si>
    <t>0112</t>
  </si>
  <si>
    <t>I</t>
  </si>
  <si>
    <t>ICT0</t>
  </si>
  <si>
    <t>G</t>
  </si>
  <si>
    <t>3232</t>
  </si>
  <si>
    <t>N</t>
  </si>
  <si>
    <t>Medidor de vazão de área variável (rotâmetro): tubo em PVC transparente de alta resistência, flutuador em aço inox 316, uniões plásticas em PVC, conexão luva com rosca, O´rings em EPDM, para operar com fluido água a uma vazão entre 10 a 100L/h</t>
  </si>
  <si>
    <t>339030-35</t>
  </si>
  <si>
    <t>Medidor de vazão de área variável (rotâmetro): tubo em PVC transparente de alta resistência, flutuador em aço inox 316, uniões plásticas em PVC, conexão luva com rosca, O´rings em EPDM, para operar com fluido água a uma vazão entre 100 a 1200L/h</t>
  </si>
  <si>
    <t>Medidor de vazão de área variável (rotâmetro): tubo em PVC transparente de alta resistência, flutuador em aço inox 316, uniões plásticas em PVC, conexão luva com rosca, O´rings em EPDM, para operar com fluido água a uma vazão entre 1000 a 10000L/h</t>
  </si>
  <si>
    <t>Medidor de vazão de área variável (rotâmetro): tubo em PVC transparente de alta resistência, flutuador em aço inox 316, uniões plásticas em PVC, conexão luva com rosca, O´rings em EPDM, para operar com fluido água a uma vazão entre 2 a 25L/h</t>
  </si>
  <si>
    <t>Medidor de vazão de área variável (rotâmetro): tubo em termoplástico de engenharia transparente, flutuador em PP, uniões plásticas , conexão com roscas BSP, O´rings em EPDM, para operar com ar em pressão de até 10 bar e vazão entre 0,045 a 0,45Nm³/h</t>
  </si>
  <si>
    <t>Medidor de vazão de área variável (rotâmetro): tubo em termoplástico de engenharia transparente, flutuador em PP, uniões plásticas , conexão com roscas BSP, O´rings em EPDM, para operar com ar em pressão de até 10 bar e vazão entre 0,25 a 2,5Nm³/h</t>
  </si>
  <si>
    <t>Medidor de vazão de área variável (rotâmetro): tubo em termoplástico de engenharia transparente, flutuador em PP, uniões plásticas , conexão com roscas BSP, O´rings em EPDM, para operar com ar em pressão de até 10 bar e vazão entre 10 a 100Nm³/h</t>
  </si>
  <si>
    <t>50.1</t>
  </si>
  <si>
    <t>R.C.M.</t>
  </si>
  <si>
    <t>Binóculo. Corpo emborrachado. Lentes de poli-optic. Campo de visão: 140m/1000m. Aproximação de 7 vezes. Diâmetro da lente: 35mm. Estojo para transporte</t>
  </si>
  <si>
    <t>339030-27</t>
  </si>
  <si>
    <t>21.2</t>
  </si>
  <si>
    <t>Alkahest</t>
  </si>
  <si>
    <t>Draga Eckman em aço inox 316; 15x15x15cm; 6kg; 15 metros de cabo 8mm.</t>
  </si>
  <si>
    <t>24.5</t>
  </si>
  <si>
    <t>Atlantis</t>
  </si>
  <si>
    <t>Draga Van veen em aço inox 316; chapa 1/8; 8kg; 15 metros de cabo 8mm.</t>
  </si>
  <si>
    <t>17.1</t>
  </si>
  <si>
    <t>Spelaion</t>
  </si>
  <si>
    <t>Descensor Grigi. Blocante/rapelador, para cordas de 10 a 11mm. Para dar segurança, as duas mãos fazem deslizar regularmente a corda no aparelho. Para travar uma queda, quem dá segurança prende a ponta livre da corda. O Grigri facilita o travamento queda, já que a tensão rápida faz pivotar a cama que se apoia sobre a corda e bloqueia o seu deslizamento. Para descer um colega em top rope, basta controlar o deslizamento da corda apertando mais ou menos com a mão a ponta livre da mesma, accionando o punho até o fim. O Grigri oferece conforto durante a segurança, não dispensa a vigilância e o acompanhamento da progressão da pessoa segurada. Utiliza-se numa corda simples dinâmica de 9,7 a 11mm Peso: 225g.</t>
  </si>
  <si>
    <t>339030-14</t>
  </si>
  <si>
    <t>14.3</t>
  </si>
  <si>
    <t>Lobov</t>
  </si>
  <si>
    <t>Dispensador. Volume dispensado: 1 a 5 mL. Precisão: 0,1 mL Possuir resistência química a ácido sulfúrico, soda cáustica e outros ácidos e bases fortes. Acompanhar: tubo de aspiração telescópico, tubo dispensador ajustável, adaptadores para frascos de boca 40/38/32 mm.</t>
  </si>
  <si>
    <t>5.2</t>
  </si>
  <si>
    <t>Jaf</t>
  </si>
  <si>
    <t>Plataforma Elevatória em alumínio</t>
  </si>
  <si>
    <t>3.1</t>
  </si>
  <si>
    <t>D M P</t>
  </si>
  <si>
    <t xml:space="preserve">Resistencia tubular imersão U - 03 elementos tubo 11,2 x 250mm em cobre niquelado e Rosca 2” BSP latão – 5000w (220V). </t>
  </si>
  <si>
    <t>339030-26</t>
  </si>
  <si>
    <t>Pregão 85/2012</t>
  </si>
  <si>
    <t>4.6</t>
  </si>
  <si>
    <t>Scorpion</t>
  </si>
  <si>
    <t>0135</t>
  </si>
  <si>
    <t>Placa de vídeo offboard: Placa de Vídeo 3D High Definition offboard PCI-Express 16x de 256MB de memória GDDR3 dedicada, com suporte a OpenGL e DirectX 10, com 1 saída DVI.</t>
  </si>
  <si>
    <t>pç</t>
  </si>
  <si>
    <t>339030-17</t>
  </si>
  <si>
    <t>Placa de rede offboard: placa rede, padrão fast ethernet ieee 802.3, conectores rj-45 cod a01028, velocidade transferência 100/1000, alimentação da interface, tecnologia plug and play cod a28221, arquitetura pci, características adicionais gigabit etherlink</t>
  </si>
  <si>
    <t>22.7</t>
  </si>
  <si>
    <t>Materiais e Equipamentos</t>
  </si>
  <si>
    <t xml:space="preserve">Pen Drive de 16 GB compatível com USB padrão 2.0, sem parte retrátil. </t>
  </si>
  <si>
    <t>Pregão 02/2013</t>
  </si>
  <si>
    <t>Eletrodo de referência meia-celula, faixa de temperatura de 0 a 80ºC; Corpo O.D.: 12 mm; Inserção: 120 mm; Material: PEI; Cabo: 1 m coaxial; Conector: Banana; Aplicações Possíveis: completar o circuito elétrico e proporcionar uma voltagem estável da referência para os eletrodos do tipo semi-célula.</t>
  </si>
  <si>
    <t>Orbital</t>
  </si>
  <si>
    <t>Papel filtro/Membrana de fibra de vidro GF/D 0,45 µm, 47 mm (embalagem com 100 unidades).</t>
  </si>
  <si>
    <t>emb</t>
  </si>
  <si>
    <t>Nova Analítica</t>
  </si>
  <si>
    <t>Garrafa de Vandorn em PVC duplo; tampas com borracha siliconada nas extremidades; disparador e mensageiro em aço carbono com pintura eletrostática.</t>
  </si>
  <si>
    <t>KD</t>
  </si>
  <si>
    <t xml:space="preserve">Pipeta Pasteur de plástico, estéril, descartável, multiuso, embaladas individualmente, 3mL (pacote com 500). Unidade: pct </t>
  </si>
  <si>
    <t>RLC</t>
  </si>
  <si>
    <t>Pinça Dissecção Curva 16cm.</t>
  </si>
  <si>
    <t>HL</t>
  </si>
  <si>
    <t>Lupa de precisão em plástico. Aumento de 20x. Dimensões: 7 x 2,6 x 1,9cm</t>
  </si>
  <si>
    <t>Poli Service</t>
  </si>
  <si>
    <t>Kits Limite de Contração NBR 7183: Kit para limite de contração composto por: uma placa de acrilico com 3 pinos,uma capsula de porcelana (/)12cm.</t>
  </si>
  <si>
    <t xml:space="preserve">Kits Limite de Liquidez NBR 6459; DNER-ME 122: Kit para limite de liquidez constando de: um aparelho Casagrande,doze capsulas de aluminio Ø40x20mm,uma capsula de porcelana Ø 16 cm, uma espatula 10x2 cm e um amalgama dor de borracha. </t>
  </si>
  <si>
    <t xml:space="preserve">Kits Limite de Plasticidade NBR 7180; DNER 082: Kit para limite de plasticidade composto de: um cilindro comparador Ø3x100 mm, uma capsula de porcelana Ø16 cm, uma espatula 10x2 cm, uma placa de vidro esmerilhada, 12 capsulas de aluminio Ø40x20mm,um amalgamador de borracha e uma curva francesa de 24,5cm. </t>
  </si>
  <si>
    <t>Trilogie</t>
  </si>
  <si>
    <t>Gasto com o Pregão 02/2013</t>
  </si>
  <si>
    <t>Pregão 01/2013</t>
  </si>
  <si>
    <t>Rey-Glass</t>
  </si>
  <si>
    <t>Molibdato de amônia PA - reagente para determinação de fosfato.</t>
  </si>
  <si>
    <t>L</t>
  </si>
  <si>
    <t>339030-11</t>
  </si>
  <si>
    <t>Tartarato de antimônio e potássio (emb. c/ 100g).</t>
  </si>
  <si>
    <t>Gasto com o Pregão 01/2013</t>
  </si>
  <si>
    <t>Pregão 103/2012</t>
  </si>
  <si>
    <t>7.1</t>
  </si>
  <si>
    <t>Sondaterra</t>
  </si>
  <si>
    <t>Cartas de Cores para Rochas - 115 cores.</t>
  </si>
  <si>
    <t>339030-46</t>
  </si>
  <si>
    <t xml:space="preserve">Cartas de Cores para Solos versao 2009 composta por todas as 322 cores da versao anterior (gley 1 e 2, 10R; 2,5YR; 5YR; 7,5YR; 10YR; 2,5Y) incluindo as folhas 5R e 7,5R para solos tropicais e as novas folhas white page, 10Y e 5GY. </t>
  </si>
  <si>
    <t>Impedido de Licitar</t>
  </si>
  <si>
    <t>Inexigibilidade 08/2013</t>
  </si>
  <si>
    <t>1.1</t>
  </si>
  <si>
    <t>Micromine</t>
  </si>
  <si>
    <t xml:space="preserve">Contratação dos serviços de fornecimento do software Micromine, especializado na área de Geoestatística e planejamento de lavra. </t>
  </si>
  <si>
    <t>serviço</t>
  </si>
  <si>
    <t>449039-93</t>
  </si>
  <si>
    <t>1.2</t>
  </si>
  <si>
    <t xml:space="preserve">Treinamento e suporte técnico, para a realização das aulas práticas do curso de Engenharia de Minas. </t>
  </si>
  <si>
    <t>339039-48</t>
  </si>
  <si>
    <t>Inversão para Saldo de Capital</t>
  </si>
  <si>
    <t>Saldo de Capital</t>
  </si>
  <si>
    <t>15.1</t>
  </si>
  <si>
    <t>Crisitiane</t>
  </si>
  <si>
    <t>061001</t>
  </si>
  <si>
    <t>4040</t>
  </si>
  <si>
    <t>Máquina de fabricar gelo em cubos, com capacidade de produção de 50 Kg de gelo por dia a temperatura ambiente e reservatório para armazenamento de até 6 Kg de gelo em cubos</t>
  </si>
  <si>
    <t>449052-28</t>
  </si>
  <si>
    <t>27.3</t>
  </si>
  <si>
    <t>Teklabor</t>
  </si>
  <si>
    <t>Forno Mufla. Estrutura externa construída em chapa de aço carbono, tratada por processo químico antiferruginoso,com porta basculante. Dimensões internas: 100 x 120 x 150 mm. Temperatura: 100 a 1200 graus celsius. Voltagem: 220 volts. Pirômetro controlador de temperatura, resistências de fio kantal A-1 embutidos em placas refratarias de fácil reposição, com painel de comando dotado de pirômetro controlador. Indicador digital microprocessado.</t>
  </si>
  <si>
    <t>449052-08</t>
  </si>
  <si>
    <t>29.4</t>
  </si>
  <si>
    <t>Solab</t>
  </si>
  <si>
    <t>Banho ultratermostático microprocessado com circulador. Especificações Técnicas: Construído em chapa de aço inox escovado; Tanque em aço inox 304 sem soldas e com cantos arredondados, com tampa em aço inox com isolação; Função de aquecimento e resfriamento; Faixa de temperatura de trabalho de - 20ºC a + 120°C; Controlador de temperatura microcontrolado com duplo display multi configurável, auto sintonia e PID; Sensor de temperatura tipo “Pt 100”, encapsulado em aço inoxidável com sensibilidade de ± 0,1°C; Aquecimento por meio de resistência tubular blindada, acionada por Rele de estado sólido (chave estática); Bomba de circulação interna e externa com vazão de 10 L/min; Cota manométrica 6 MCA; Unidade de refrigeração hermética de 1/3 com ventilação e capacidade de resfriamento de 3000 Btu/hora, com gás livre de CFC; Isolação térmica em poliuretano; Termostato de proteção da unidade hermética automática para trabalhar acima de 45°C; Alimentação 220V. Potência 2100 watts. Deve acompanhar o manual de instrução. Fornecer Catálogos on-line para conferência, Instalação e Treinamento Técnico; Entrega feita por Técnico da Empresa. A garantia deve ser de, no mínimo, 01 (um) ano.</t>
  </si>
  <si>
    <t>59.1</t>
  </si>
  <si>
    <t>Flash</t>
  </si>
  <si>
    <t>AGITADOR MECANICO C/SUPORTE - Indicado para agitar até 25 litros de água, ou outros produtos em menor volume; Motor tipo universal com proteção de sobrecarga; Potência de 70 ~130W 115V/230V (bivolt) 50/60HZ; Controle de rotação digital por circuito eletrônico; Com duas saídas de rotação sendo uma de alto torque de 10 a 280 (torque útil a 85 RPM 100 N.c.) e a segunda de alta rotação de 120 a 5000 RPM (torque útil a 1500 RPM 5,5 N.c.) autocompensável; Mandril de 3/8 com chave para haste de Ø 9,5mm e 280mm de comprimento com uma haste e hélice naval; Corpo externo construído em alumínio injetado c/pintura em epóxi eletrostático, resistente a produtos químicos corrosivos; Compensação automática de rotação, mantendo velocidade constante durante a operação, independente das variações de viscosidade e temperatura; Acompanha suporte e mufa. Garantia mínima de 1 ano.</t>
  </si>
  <si>
    <t>Gastos com Capital</t>
  </si>
  <si>
    <t>Pregão 137/2012</t>
  </si>
  <si>
    <t>9.3</t>
  </si>
  <si>
    <t>Central do Micro</t>
  </si>
  <si>
    <t>GPS. Dimensões da unidade, LxAxP: 2,1" x 4,0" x 1,3" (5,4 x 10,3 x 3,3 cm). Tamanho do visor, LxA: 1,4" x 1,7" (3,6 x 4,3 cm); 2,2" de diagonal (5,6 cm). Resolução do visor, LxA: 128 x 160 pixels. Tipo de visor: transflectivo, monocromático. Duração da bateria: 25 horas. À prova d'água. Receptor de alta sensibilidade. Interface: USB. Mapa base. Registro de trajeto: 10.000 pontos, 100 trajetos salvos. Cálculos de área.</t>
  </si>
  <si>
    <t>449052-04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</si>
</sst>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7" borderId="0" applyNumberFormat="0" applyBorder="0" applyAlignment="0" applyProtection="0"/>
    <xf numFmtId="0" fontId="33" fillId="35" borderId="1" applyNumberFormat="0" applyAlignment="0" applyProtection="0"/>
    <xf numFmtId="0" fontId="4" fillId="36" borderId="2" applyNumberFormat="0" applyAlignment="0" applyProtection="0"/>
    <xf numFmtId="0" fontId="34" fillId="37" borderId="3" applyNumberFormat="0" applyAlignment="0" applyProtection="0"/>
    <xf numFmtId="0" fontId="5" fillId="38" borderId="4" applyNumberFormat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4" borderId="0" applyNumberFormat="0" applyBorder="0" applyAlignment="0" applyProtection="0"/>
    <xf numFmtId="0" fontId="31" fillId="45" borderId="0" applyNumberFormat="0" applyBorder="0" applyAlignment="0" applyProtection="0"/>
    <xf numFmtId="0" fontId="2" fillId="29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31" fillId="47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1" applyNumberFormat="0" applyAlignment="0" applyProtection="0"/>
    <xf numFmtId="0" fontId="7" fillId="13" borderId="2" applyNumberFormat="0" applyAlignment="0" applyProtection="0"/>
    <xf numFmtId="0" fontId="37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8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2" borderId="19" xfId="0" applyFont="1" applyFill="1" applyBorder="1" applyAlignment="1">
      <alignment/>
    </xf>
    <xf numFmtId="44" fontId="0" fillId="6" borderId="19" xfId="75" applyFont="1" applyFill="1" applyBorder="1" applyAlignment="1">
      <alignment/>
    </xf>
    <xf numFmtId="0" fontId="46" fillId="2" borderId="19" xfId="0" applyFont="1" applyFill="1" applyBorder="1" applyAlignment="1">
      <alignment wrapText="1"/>
    </xf>
    <xf numFmtId="44" fontId="0" fillId="6" borderId="19" xfId="0" applyNumberFormat="1" applyFill="1" applyBorder="1" applyAlignment="1">
      <alignment/>
    </xf>
    <xf numFmtId="0" fontId="0" fillId="22" borderId="19" xfId="0" applyFill="1" applyBorder="1" applyAlignment="1">
      <alignment horizontal="center"/>
    </xf>
    <xf numFmtId="0" fontId="0" fillId="22" borderId="19" xfId="0" applyFill="1" applyBorder="1" applyAlignment="1">
      <alignment/>
    </xf>
    <xf numFmtId="43" fontId="0" fillId="0" borderId="19" xfId="0" applyNumberFormat="1" applyBorder="1" applyAlignment="1">
      <alignment/>
    </xf>
    <xf numFmtId="0" fontId="46" fillId="22" borderId="19" xfId="0" applyFont="1" applyFill="1" applyBorder="1" applyAlignment="1">
      <alignment/>
    </xf>
    <xf numFmtId="43" fontId="46" fillId="22" borderId="19" xfId="0" applyNumberFormat="1" applyFont="1" applyFill="1" applyBorder="1" applyAlignment="1">
      <alignment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/>
    </xf>
    <xf numFmtId="0" fontId="46" fillId="55" borderId="19" xfId="0" applyFont="1" applyFill="1" applyBorder="1" applyAlignment="1">
      <alignment/>
    </xf>
    <xf numFmtId="43" fontId="46" fillId="55" borderId="19" xfId="0" applyNumberFormat="1" applyFont="1" applyFill="1" applyBorder="1" applyAlignment="1">
      <alignment/>
    </xf>
    <xf numFmtId="0" fontId="47" fillId="32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56" borderId="20" xfId="0" applyFont="1" applyFill="1" applyBorder="1" applyAlignment="1" applyProtection="1">
      <alignment horizontal="center" wrapText="1"/>
      <protection locked="0"/>
    </xf>
    <xf numFmtId="43" fontId="48" fillId="0" borderId="20" xfId="105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50" fillId="0" borderId="24" xfId="0" applyFont="1" applyBorder="1" applyAlignment="1">
      <alignment wrapText="1"/>
    </xf>
    <xf numFmtId="0" fontId="49" fillId="56" borderId="24" xfId="0" applyFont="1" applyFill="1" applyBorder="1" applyAlignment="1" applyProtection="1">
      <alignment horizontal="center" vertical="top" wrapText="1"/>
      <protection locked="0"/>
    </xf>
    <xf numFmtId="43" fontId="49" fillId="0" borderId="24" xfId="105" applyFont="1" applyBorder="1" applyAlignment="1">
      <alignment horizontal="right" vertical="top" wrapText="1"/>
    </xf>
    <xf numFmtId="0" fontId="51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50" fillId="0" borderId="27" xfId="0" applyFont="1" applyBorder="1" applyAlignment="1">
      <alignment wrapText="1"/>
    </xf>
    <xf numFmtId="0" fontId="49" fillId="56" borderId="27" xfId="0" applyFont="1" applyFill="1" applyBorder="1" applyAlignment="1" applyProtection="1">
      <alignment horizontal="center" vertical="top" wrapText="1"/>
      <protection locked="0"/>
    </xf>
    <xf numFmtId="43" fontId="49" fillId="0" borderId="27" xfId="105" applyFont="1" applyBorder="1" applyAlignment="1">
      <alignment horizontal="right" vertical="top" wrapText="1"/>
    </xf>
    <xf numFmtId="0" fontId="51" fillId="0" borderId="28" xfId="0" applyFont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43" fontId="47" fillId="18" borderId="29" xfId="105" applyFont="1" applyFill="1" applyBorder="1" applyAlignment="1">
      <alignment horizontal="center" vertical="center" wrapText="1"/>
    </xf>
    <xf numFmtId="43" fontId="52" fillId="18" borderId="30" xfId="105" applyFont="1" applyFill="1" applyBorder="1" applyAlignment="1">
      <alignment vertical="center"/>
    </xf>
    <xf numFmtId="0" fontId="47" fillId="18" borderId="31" xfId="0" applyFont="1" applyFill="1" applyBorder="1" applyAlignment="1">
      <alignment horizontal="center" vertical="center" wrapText="1"/>
    </xf>
    <xf numFmtId="0" fontId="47" fillId="55" borderId="20" xfId="0" applyFont="1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9" fontId="18" fillId="38" borderId="32" xfId="0" applyNumberFormat="1" applyFont="1" applyFill="1" applyBorder="1" applyAlignment="1">
      <alignment horizontal="center" vertical="center"/>
    </xf>
    <xf numFmtId="49" fontId="18" fillId="38" borderId="33" xfId="0" applyNumberFormat="1" applyFont="1" applyFill="1" applyBorder="1" applyAlignment="1">
      <alignment horizontal="center" vertical="center"/>
    </xf>
    <xf numFmtId="49" fontId="19" fillId="38" borderId="33" xfId="0" applyNumberFormat="1" applyFont="1" applyFill="1" applyBorder="1" applyAlignment="1">
      <alignment horizontal="center" vertical="center" wrapText="1"/>
    </xf>
    <xf numFmtId="2" fontId="19" fillId="38" borderId="33" xfId="0" applyNumberFormat="1" applyFont="1" applyFill="1" applyBorder="1" applyAlignment="1">
      <alignment horizontal="center" vertical="center" wrapText="1"/>
    </xf>
    <xf numFmtId="43" fontId="20" fillId="38" borderId="33" xfId="105" applyFont="1" applyFill="1" applyBorder="1" applyAlignment="1" applyProtection="1">
      <alignment horizontal="center" vertical="center" wrapText="1"/>
      <protection/>
    </xf>
    <xf numFmtId="49" fontId="19" fillId="38" borderId="34" xfId="0" applyNumberFormat="1" applyFont="1" applyFill="1" applyBorder="1" applyAlignment="1">
      <alignment horizontal="center" vertical="center" wrapText="1"/>
    </xf>
    <xf numFmtId="43" fontId="0" fillId="0" borderId="0" xfId="105" applyFont="1" applyAlignment="1">
      <alignment/>
    </xf>
    <xf numFmtId="0" fontId="0" fillId="20" borderId="19" xfId="0" applyFill="1" applyBorder="1" applyAlignment="1">
      <alignment horizontal="center"/>
    </xf>
    <xf numFmtId="0" fontId="0" fillId="20" borderId="19" xfId="0" applyFill="1" applyBorder="1" applyAlignment="1">
      <alignment/>
    </xf>
    <xf numFmtId="0" fontId="46" fillId="20" borderId="19" xfId="0" applyFont="1" applyFill="1" applyBorder="1" applyAlignment="1">
      <alignment/>
    </xf>
    <xf numFmtId="43" fontId="46" fillId="20" borderId="19" xfId="0" applyNumberFormat="1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47" fillId="20" borderId="20" xfId="0" applyFont="1" applyFill="1" applyBorder="1" applyAlignment="1">
      <alignment horizontal="center" wrapText="1"/>
    </xf>
    <xf numFmtId="0" fontId="53" fillId="0" borderId="24" xfId="0" applyFont="1" applyBorder="1" applyAlignment="1">
      <alignment horizontal="center" vertical="top" wrapText="1"/>
    </xf>
    <xf numFmtId="0" fontId="53" fillId="0" borderId="24" xfId="0" applyFont="1" applyBorder="1" applyAlignment="1">
      <alignment wrapText="1"/>
    </xf>
    <xf numFmtId="0" fontId="54" fillId="0" borderId="21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3" fillId="0" borderId="27" xfId="0" applyFont="1" applyBorder="1" applyAlignment="1">
      <alignment wrapText="1"/>
    </xf>
    <xf numFmtId="0" fontId="53" fillId="0" borderId="28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43" fontId="53" fillId="0" borderId="27" xfId="105" applyFont="1" applyBorder="1" applyAlignment="1">
      <alignment horizontal="right" vertical="top" wrapText="1"/>
    </xf>
    <xf numFmtId="0" fontId="0" fillId="20" borderId="19" xfId="0" applyFill="1" applyBorder="1" applyAlignment="1">
      <alignment horizontal="left"/>
    </xf>
    <xf numFmtId="43" fontId="0" fillId="0" borderId="19" xfId="0" applyNumberForma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0" fontId="0" fillId="57" borderId="19" xfId="0" applyFill="1" applyBorder="1" applyAlignment="1">
      <alignment/>
    </xf>
    <xf numFmtId="0" fontId="46" fillId="57" borderId="19" xfId="0" applyFont="1" applyFill="1" applyBorder="1" applyAlignment="1">
      <alignment/>
    </xf>
    <xf numFmtId="43" fontId="46" fillId="57" borderId="19" xfId="0" applyNumberFormat="1" applyFont="1" applyFill="1" applyBorder="1" applyAlignment="1">
      <alignment/>
    </xf>
    <xf numFmtId="0" fontId="47" fillId="57" borderId="20" xfId="0" applyFont="1" applyFill="1" applyBorder="1" applyAlignment="1">
      <alignment horizontal="center" wrapText="1"/>
    </xf>
    <xf numFmtId="0" fontId="55" fillId="0" borderId="24" xfId="0" applyFont="1" applyBorder="1" applyAlignment="1">
      <alignment horizontal="center" vertical="top" wrapText="1"/>
    </xf>
    <xf numFmtId="0" fontId="55" fillId="0" borderId="24" xfId="0" applyFont="1" applyBorder="1" applyAlignment="1">
      <alignment wrapText="1"/>
    </xf>
    <xf numFmtId="0" fontId="56" fillId="0" borderId="21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vertical="top" wrapText="1"/>
    </xf>
    <xf numFmtId="0" fontId="55" fillId="0" borderId="25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center" vertical="top" wrapText="1"/>
    </xf>
    <xf numFmtId="0" fontId="55" fillId="0" borderId="27" xfId="0" applyFont="1" applyBorder="1" applyAlignment="1">
      <alignment horizontal="center" vertical="top" wrapText="1"/>
    </xf>
    <xf numFmtId="0" fontId="55" fillId="0" borderId="27" xfId="0" applyFont="1" applyBorder="1" applyAlignment="1">
      <alignment wrapText="1"/>
    </xf>
    <xf numFmtId="0" fontId="55" fillId="0" borderId="28" xfId="0" applyFont="1" applyBorder="1" applyAlignment="1">
      <alignment horizontal="center" vertical="top" wrapText="1"/>
    </xf>
    <xf numFmtId="43" fontId="54" fillId="0" borderId="20" xfId="105" applyFont="1" applyBorder="1" applyAlignment="1">
      <alignment horizontal="center" wrapText="1"/>
    </xf>
    <xf numFmtId="43" fontId="53" fillId="0" borderId="24" xfId="105" applyFont="1" applyBorder="1" applyAlignment="1">
      <alignment horizontal="right" vertical="top" wrapText="1"/>
    </xf>
    <xf numFmtId="43" fontId="56" fillId="0" borderId="20" xfId="105" applyFont="1" applyBorder="1" applyAlignment="1">
      <alignment horizontal="center" wrapText="1"/>
    </xf>
    <xf numFmtId="43" fontId="55" fillId="0" borderId="24" xfId="105" applyFont="1" applyBorder="1" applyAlignment="1">
      <alignment horizontal="right" vertical="top" wrapText="1"/>
    </xf>
    <xf numFmtId="43" fontId="55" fillId="0" borderId="27" xfId="105" applyFont="1" applyBorder="1" applyAlignment="1">
      <alignment horizontal="right" vertical="top" wrapText="1"/>
    </xf>
    <xf numFmtId="43" fontId="0" fillId="0" borderId="0" xfId="105" applyFont="1" applyAlignment="1">
      <alignment/>
    </xf>
    <xf numFmtId="0" fontId="54" fillId="56" borderId="20" xfId="0" applyFont="1" applyFill="1" applyBorder="1" applyAlignment="1" applyProtection="1">
      <alignment horizontal="center" wrapText="1"/>
      <protection locked="0"/>
    </xf>
    <xf numFmtId="0" fontId="53" fillId="56" borderId="27" xfId="0" applyFont="1" applyFill="1" applyBorder="1" applyAlignment="1" applyProtection="1">
      <alignment horizontal="center" vertical="top" wrapText="1"/>
      <protection locked="0"/>
    </xf>
    <xf numFmtId="0" fontId="53" fillId="56" borderId="24" xfId="0" applyFont="1" applyFill="1" applyBorder="1" applyAlignment="1" applyProtection="1">
      <alignment horizontal="center" vertical="top" wrapText="1"/>
      <protection locked="0"/>
    </xf>
    <xf numFmtId="0" fontId="56" fillId="0" borderId="20" xfId="0" applyFont="1" applyBorder="1" applyAlignment="1" applyProtection="1">
      <alignment horizontal="center" wrapText="1"/>
      <protection locked="0"/>
    </xf>
    <xf numFmtId="0" fontId="55" fillId="0" borderId="24" xfId="0" applyFont="1" applyBorder="1" applyAlignment="1" applyProtection="1">
      <alignment horizontal="center" vertical="top" wrapText="1"/>
      <protection locked="0"/>
    </xf>
    <xf numFmtId="0" fontId="55" fillId="0" borderId="27" xfId="0" applyFont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/>
    </xf>
    <xf numFmtId="0" fontId="0" fillId="4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right" vertical="top" wrapText="1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57" fillId="0" borderId="19" xfId="0" applyFont="1" applyBorder="1" applyAlignment="1">
      <alignment horizontal="center" vertical="top" wrapText="1"/>
    </xf>
    <xf numFmtId="0" fontId="57" fillId="0" borderId="19" xfId="0" applyFont="1" applyBorder="1" applyAlignment="1">
      <alignment wrapText="1"/>
    </xf>
    <xf numFmtId="43" fontId="57" fillId="0" borderId="19" xfId="105" applyFont="1" applyBorder="1" applyAlignment="1">
      <alignment horizontal="right" vertical="top" wrapText="1"/>
    </xf>
    <xf numFmtId="49" fontId="0" fillId="16" borderId="19" xfId="0" applyNumberFormat="1" applyFill="1" applyBorder="1" applyAlignment="1">
      <alignment/>
    </xf>
    <xf numFmtId="0" fontId="0" fillId="16" borderId="19" xfId="0" applyFill="1" applyBorder="1" applyAlignment="1">
      <alignment/>
    </xf>
    <xf numFmtId="0" fontId="57" fillId="16" borderId="19" xfId="0" applyFont="1" applyFill="1" applyBorder="1" applyAlignment="1">
      <alignment horizontal="center" vertical="top" wrapText="1"/>
    </xf>
    <xf numFmtId="0" fontId="57" fillId="16" borderId="19" xfId="0" applyFont="1" applyFill="1" applyBorder="1" applyAlignment="1">
      <alignment wrapText="1"/>
    </xf>
    <xf numFmtId="43" fontId="57" fillId="16" borderId="19" xfId="105" applyFont="1" applyFill="1" applyBorder="1" applyAlignment="1">
      <alignment horizontal="right" vertical="top" wrapText="1"/>
    </xf>
    <xf numFmtId="43" fontId="0" fillId="6" borderId="19" xfId="105" applyFont="1" applyFill="1" applyBorder="1" applyAlignment="1">
      <alignment/>
    </xf>
    <xf numFmtId="43" fontId="0" fillId="6" borderId="19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57" fillId="0" borderId="35" xfId="0" applyFont="1" applyBorder="1" applyAlignment="1">
      <alignment horizontal="center" vertical="top" wrapText="1"/>
    </xf>
    <xf numFmtId="0" fontId="57" fillId="0" borderId="36" xfId="0" applyFont="1" applyBorder="1" applyAlignment="1">
      <alignment horizontal="center" vertical="top" wrapText="1"/>
    </xf>
    <xf numFmtId="0" fontId="57" fillId="0" borderId="36" xfId="0" applyFont="1" applyBorder="1" applyAlignment="1">
      <alignment wrapText="1"/>
    </xf>
    <xf numFmtId="4" fontId="57" fillId="0" borderId="36" xfId="0" applyNumberFormat="1" applyFont="1" applyBorder="1" applyAlignment="1">
      <alignment horizontal="right" vertical="top" wrapText="1"/>
    </xf>
    <xf numFmtId="0" fontId="57" fillId="0" borderId="37" xfId="0" applyFont="1" applyBorder="1" applyAlignment="1">
      <alignment horizontal="center" vertical="top" wrapText="1"/>
    </xf>
    <xf numFmtId="0" fontId="58" fillId="0" borderId="35" xfId="0" applyFont="1" applyBorder="1" applyAlignment="1">
      <alignment horizontal="center" vertical="top" wrapText="1"/>
    </xf>
    <xf numFmtId="0" fontId="58" fillId="0" borderId="36" xfId="0" applyFont="1" applyBorder="1" applyAlignment="1">
      <alignment horizontal="center" vertical="top" wrapText="1"/>
    </xf>
    <xf numFmtId="0" fontId="58" fillId="0" borderId="36" xfId="0" applyFont="1" applyBorder="1" applyAlignment="1">
      <alignment wrapText="1"/>
    </xf>
    <xf numFmtId="4" fontId="58" fillId="0" borderId="36" xfId="0" applyNumberFormat="1" applyFont="1" applyBorder="1" applyAlignment="1">
      <alignment horizontal="right" vertical="top" wrapText="1"/>
    </xf>
    <xf numFmtId="0" fontId="58" fillId="0" borderId="37" xfId="0" applyFont="1" applyBorder="1" applyAlignment="1">
      <alignment horizontal="center" vertical="top" wrapText="1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0" fontId="57" fillId="0" borderId="35" xfId="0" applyFont="1" applyFill="1" applyBorder="1" applyAlignment="1">
      <alignment horizontal="center" vertical="top" wrapText="1"/>
    </xf>
    <xf numFmtId="0" fontId="57" fillId="0" borderId="36" xfId="0" applyFont="1" applyFill="1" applyBorder="1" applyAlignment="1">
      <alignment horizontal="center" vertical="top" wrapText="1"/>
    </xf>
    <xf numFmtId="0" fontId="57" fillId="0" borderId="36" xfId="0" applyFont="1" applyFill="1" applyBorder="1" applyAlignment="1">
      <alignment wrapText="1"/>
    </xf>
    <xf numFmtId="43" fontId="57" fillId="0" borderId="36" xfId="105" applyFont="1" applyFill="1" applyBorder="1" applyAlignment="1">
      <alignment horizontal="right" vertical="top" wrapText="1"/>
    </xf>
    <xf numFmtId="0" fontId="57" fillId="0" borderId="37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22" borderId="19" xfId="0" applyFont="1" applyFill="1" applyBorder="1" applyAlignment="1">
      <alignment horizontal="center"/>
    </xf>
    <xf numFmtId="0" fontId="46" fillId="55" borderId="19" xfId="0" applyFont="1" applyFill="1" applyBorder="1" applyAlignment="1">
      <alignment horizontal="center"/>
    </xf>
    <xf numFmtId="0" fontId="46" fillId="20" borderId="19" xfId="0" applyFont="1" applyFill="1" applyBorder="1" applyAlignment="1">
      <alignment horizontal="center"/>
    </xf>
    <xf numFmtId="0" fontId="46" fillId="57" borderId="19" xfId="0" applyFont="1" applyFill="1" applyBorder="1" applyAlignment="1">
      <alignment horizontal="center"/>
    </xf>
  </cellXfs>
  <cellStyles count="92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3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ítulo 5" xfId="102"/>
    <cellStyle name="Total" xfId="103"/>
    <cellStyle name="Total 2" xfId="104"/>
    <cellStyle name="Comma" xfId="10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0.28125" style="0" customWidth="1"/>
    <col min="2" max="2" width="16.57421875" style="0" customWidth="1"/>
    <col min="3" max="3" width="19.8515625" style="0" customWidth="1"/>
    <col min="4" max="4" width="17.00390625" style="0" customWidth="1"/>
    <col min="5" max="5" width="18.00390625" style="0" customWidth="1"/>
    <col min="6" max="6" width="29.28125" style="0" customWidth="1"/>
  </cols>
  <sheetData>
    <row r="1" spans="1:2" ht="15">
      <c r="A1" s="129" t="s">
        <v>53</v>
      </c>
      <c r="B1" s="129"/>
    </row>
    <row r="3" spans="1:3" ht="15">
      <c r="A3" s="1" t="s">
        <v>52</v>
      </c>
      <c r="B3" s="2">
        <v>221999.75</v>
      </c>
      <c r="C3" s="2">
        <f>B3</f>
        <v>221999.75</v>
      </c>
    </row>
    <row r="4" spans="1:3" ht="15">
      <c r="A4" s="3" t="s">
        <v>164</v>
      </c>
      <c r="B4" s="109">
        <f>51999.75</f>
        <v>51999.75</v>
      </c>
      <c r="C4" s="110">
        <f>B4</f>
        <v>51999.75</v>
      </c>
    </row>
    <row r="5" spans="1:3" ht="15">
      <c r="A5" s="3" t="s">
        <v>182</v>
      </c>
      <c r="B5" s="109">
        <f>SUM(Capital!R2:R92)</f>
        <v>12048.78</v>
      </c>
      <c r="C5" s="110">
        <f>B5</f>
        <v>12048.78</v>
      </c>
    </row>
    <row r="6" spans="1:3" ht="15">
      <c r="A6" s="1" t="s">
        <v>0</v>
      </c>
      <c r="B6" s="2">
        <f>SUM('Já empenhados'!R2:R169)</f>
        <v>28714.149999999998</v>
      </c>
      <c r="C6" s="2">
        <f>B6</f>
        <v>28714.149999999998</v>
      </c>
    </row>
    <row r="7" spans="1:3" ht="15">
      <c r="A7" s="3" t="s">
        <v>1</v>
      </c>
      <c r="B7" s="2">
        <f>B19</f>
        <v>541.09</v>
      </c>
      <c r="C7" s="2">
        <f>C19</f>
        <v>541.09</v>
      </c>
    </row>
    <row r="8" spans="1:3" ht="15">
      <c r="A8" s="3" t="s">
        <v>2</v>
      </c>
      <c r="B8" s="2">
        <f>B26</f>
        <v>1245.71</v>
      </c>
      <c r="C8" s="2">
        <f>C26</f>
        <v>1245.71</v>
      </c>
    </row>
    <row r="9" spans="1:3" ht="15">
      <c r="A9" s="3" t="s">
        <v>140</v>
      </c>
      <c r="B9" s="2">
        <f>B37</f>
        <v>6490.35</v>
      </c>
      <c r="C9" s="2">
        <f>C37</f>
        <v>6490.35</v>
      </c>
    </row>
    <row r="10" spans="1:3" ht="15">
      <c r="A10" s="3" t="s">
        <v>147</v>
      </c>
      <c r="B10" s="2">
        <f>B42</f>
        <v>1800</v>
      </c>
      <c r="C10" s="2">
        <f>C42</f>
        <v>1800</v>
      </c>
    </row>
    <row r="11" spans="1:3" ht="15">
      <c r="A11" s="1" t="s">
        <v>3</v>
      </c>
      <c r="B11" s="4">
        <f>B3-B6-B7-B8-B9-B10-B4</f>
        <v>131208.7</v>
      </c>
      <c r="C11" s="4">
        <f>C3-C6-C7-C8-C9-C10-C4</f>
        <v>131208.7</v>
      </c>
    </row>
    <row r="12" spans="1:3" ht="15">
      <c r="A12" s="3" t="s">
        <v>165</v>
      </c>
      <c r="B12" s="109">
        <f>B4-B5</f>
        <v>39950.97</v>
      </c>
      <c r="C12" s="110">
        <f>B12</f>
        <v>39950.97</v>
      </c>
    </row>
    <row r="14" spans="1:3" ht="15">
      <c r="A14" s="130" t="s">
        <v>4</v>
      </c>
      <c r="B14" s="130"/>
      <c r="C14" s="130"/>
    </row>
    <row r="15" spans="1:3" ht="15">
      <c r="A15" s="5" t="s">
        <v>5</v>
      </c>
      <c r="B15" s="5" t="s">
        <v>6</v>
      </c>
      <c r="C15" s="5" t="s">
        <v>7</v>
      </c>
    </row>
    <row r="16" spans="1:4" ht="15">
      <c r="A16" s="6" t="str">
        <f>'Pregão ICT'!B2</f>
        <v>Medis</v>
      </c>
      <c r="B16" s="7">
        <f>'Pregão ICT'!J4</f>
        <v>181.1</v>
      </c>
      <c r="C16" s="7">
        <f>'Pregão ICT'!K4</f>
        <v>181.1</v>
      </c>
      <c r="D16">
        <v>181.1</v>
      </c>
    </row>
    <row r="17" spans="1:4" ht="15">
      <c r="A17" s="6" t="str">
        <f>'Pregão ICT'!B6</f>
        <v>Soma</v>
      </c>
      <c r="B17" s="7">
        <f>'Pregão ICT'!J7</f>
        <v>200</v>
      </c>
      <c r="C17" s="7">
        <f>'Pregão ICT'!K7</f>
        <v>200</v>
      </c>
      <c r="D17">
        <v>200</v>
      </c>
    </row>
    <row r="18" spans="1:4" ht="15">
      <c r="A18" s="6" t="str">
        <f>'Pregão ICT'!B9</f>
        <v>Avila</v>
      </c>
      <c r="B18" s="7">
        <f>'Pregão ICT'!J10</f>
        <v>159.99</v>
      </c>
      <c r="C18" s="7">
        <f>'Pregão ICT'!K10</f>
        <v>159.99</v>
      </c>
      <c r="D18">
        <v>159.99</v>
      </c>
    </row>
    <row r="19" spans="1:3" ht="15">
      <c r="A19" s="8" t="s">
        <v>11</v>
      </c>
      <c r="B19" s="9">
        <f>SUM(B16:B18)</f>
        <v>541.09</v>
      </c>
      <c r="C19" s="9">
        <f>SUM(C16:C18)</f>
        <v>541.09</v>
      </c>
    </row>
    <row r="22" spans="1:3" ht="15">
      <c r="A22" s="131" t="s">
        <v>12</v>
      </c>
      <c r="B22" s="131"/>
      <c r="C22" s="131"/>
    </row>
    <row r="23" spans="1:3" ht="15">
      <c r="A23" s="10" t="s">
        <v>5</v>
      </c>
      <c r="B23" s="10" t="s">
        <v>6</v>
      </c>
      <c r="C23" s="10" t="s">
        <v>7</v>
      </c>
    </row>
    <row r="24" spans="1:4" ht="15">
      <c r="A24" s="11" t="str">
        <f>'Pregão ICT'!B12</f>
        <v>SJ</v>
      </c>
      <c r="B24" s="7">
        <f>'Pregão ICT'!J16</f>
        <v>282.40999999999997</v>
      </c>
      <c r="C24" s="7">
        <f>'Pregão ICT'!K16</f>
        <v>282.40999999999997</v>
      </c>
      <c r="D24">
        <v>282.41</v>
      </c>
    </row>
    <row r="25" spans="1:4" ht="15">
      <c r="A25" s="11" t="str">
        <f>'Pregão ICT'!B18</f>
        <v>TY</v>
      </c>
      <c r="B25" s="7">
        <f>'Pregão ICT'!J25</f>
        <v>963.3</v>
      </c>
      <c r="C25" s="7">
        <f>'Pregão ICT'!K25</f>
        <v>963.3</v>
      </c>
      <c r="D25">
        <v>963.3</v>
      </c>
    </row>
    <row r="26" spans="1:3" ht="15">
      <c r="A26" s="12" t="s">
        <v>11</v>
      </c>
      <c r="B26" s="13">
        <f>SUM(B24:B25)</f>
        <v>1245.71</v>
      </c>
      <c r="C26" s="13">
        <f>SUM(C24:C25)</f>
        <v>1245.71</v>
      </c>
    </row>
    <row r="28" spans="1:3" ht="15">
      <c r="A28" s="132" t="s">
        <v>4</v>
      </c>
      <c r="B28" s="132"/>
      <c r="C28" s="132"/>
    </row>
    <row r="29" spans="1:3" ht="15">
      <c r="A29" s="45" t="s">
        <v>5</v>
      </c>
      <c r="B29" s="45" t="s">
        <v>6</v>
      </c>
      <c r="C29" s="45" t="s">
        <v>7</v>
      </c>
    </row>
    <row r="30" spans="1:4" ht="15">
      <c r="A30" s="63" t="str">
        <f>'Pregão ICT'!B27</f>
        <v>Orbital</v>
      </c>
      <c r="B30" s="64">
        <f>'Pregão ICT'!J28</f>
        <v>799.99</v>
      </c>
      <c r="C30" s="64">
        <f>'Pregão ICT'!K28</f>
        <v>799.99</v>
      </c>
      <c r="D30">
        <v>799.99</v>
      </c>
    </row>
    <row r="31" spans="1:4" ht="15">
      <c r="A31" s="63" t="str">
        <f>'Pregão ICT'!B30</f>
        <v>Nova Analítica</v>
      </c>
      <c r="B31" s="64">
        <f>'Pregão ICT'!J31</f>
        <v>1377.5</v>
      </c>
      <c r="C31" s="64">
        <f>'Pregão ICT'!K31</f>
        <v>1377.5</v>
      </c>
      <c r="D31" s="93">
        <v>1377.5</v>
      </c>
    </row>
    <row r="32" spans="1:4" ht="15">
      <c r="A32" s="63" t="str">
        <f>'Pregão ICT'!B33</f>
        <v>KD</v>
      </c>
      <c r="B32" s="64">
        <f>'Pregão ICT'!J34</f>
        <v>830</v>
      </c>
      <c r="C32" s="64">
        <f>'Pregão ICT'!K34</f>
        <v>830</v>
      </c>
      <c r="D32">
        <v>830</v>
      </c>
    </row>
    <row r="33" spans="1:4" ht="15">
      <c r="A33" s="46" t="str">
        <f>'Pregão ICT'!B36</f>
        <v>RLC</v>
      </c>
      <c r="B33" s="49">
        <f>'Pregão ICT'!J37</f>
        <v>185.36</v>
      </c>
      <c r="C33" s="49">
        <f>'Pregão ICT'!K37</f>
        <v>185.36</v>
      </c>
      <c r="D33">
        <v>185.36</v>
      </c>
    </row>
    <row r="34" spans="1:4" ht="15">
      <c r="A34" s="46" t="str">
        <f>'Pregão ICT'!B39</f>
        <v>HL</v>
      </c>
      <c r="B34" s="49">
        <f>'Pregão ICT'!J40</f>
        <v>540</v>
      </c>
      <c r="C34" s="49">
        <f>'Pregão ICT'!K40</f>
        <v>540</v>
      </c>
      <c r="D34">
        <v>540</v>
      </c>
    </row>
    <row r="35" spans="1:4" ht="15">
      <c r="A35" s="46" t="str">
        <f>'Pregão ICT'!B42</f>
        <v>Poli Service</v>
      </c>
      <c r="B35" s="49">
        <f>'Pregão ICT'!J43</f>
        <v>142.5</v>
      </c>
      <c r="C35" s="49">
        <f>'Pregão ICT'!K43</f>
        <v>142.5</v>
      </c>
      <c r="D35">
        <v>142.5</v>
      </c>
    </row>
    <row r="36" spans="1:4" ht="15">
      <c r="A36" s="46" t="str">
        <f>'Pregão ICT'!B45</f>
        <v>Trilogie</v>
      </c>
      <c r="B36" s="49">
        <f>'Pregão ICT'!J48</f>
        <v>2615</v>
      </c>
      <c r="C36" s="49">
        <f>'Pregão ICT'!K48</f>
        <v>2615</v>
      </c>
      <c r="D36" s="93">
        <v>2615</v>
      </c>
    </row>
    <row r="37" spans="1:3" ht="15">
      <c r="A37" s="47" t="s">
        <v>11</v>
      </c>
      <c r="B37" s="48">
        <f>SUM(B30:B36)</f>
        <v>6490.35</v>
      </c>
      <c r="C37" s="48">
        <f>SUM(C30:C36)</f>
        <v>6490.35</v>
      </c>
    </row>
    <row r="39" spans="1:3" ht="15">
      <c r="A39" s="133" t="s">
        <v>141</v>
      </c>
      <c r="B39" s="133"/>
      <c r="C39" s="133"/>
    </row>
    <row r="40" spans="1:3" ht="15">
      <c r="A40" s="65" t="s">
        <v>5</v>
      </c>
      <c r="B40" s="65" t="s">
        <v>6</v>
      </c>
      <c r="C40" s="65" t="s">
        <v>7</v>
      </c>
    </row>
    <row r="41" spans="1:4" ht="15">
      <c r="A41" s="66" t="str">
        <f>'Pregão ICT'!B50</f>
        <v>Rey-Glass</v>
      </c>
      <c r="B41" s="49">
        <f>'Pregão ICT'!J52</f>
        <v>1800</v>
      </c>
      <c r="C41" s="49">
        <f>'Pregão ICT'!K52</f>
        <v>1800</v>
      </c>
      <c r="D41" s="93">
        <v>1800</v>
      </c>
    </row>
    <row r="42" spans="1:3" ht="15">
      <c r="A42" s="67" t="s">
        <v>11</v>
      </c>
      <c r="B42" s="68">
        <f>SUM(B41:B41)</f>
        <v>1800</v>
      </c>
      <c r="C42" s="68">
        <f>SUM(C41:C41)</f>
        <v>1800</v>
      </c>
    </row>
  </sheetData>
  <sheetProtection/>
  <mergeCells count="5">
    <mergeCell ref="A1:B1"/>
    <mergeCell ref="A14:C14"/>
    <mergeCell ref="A22:C22"/>
    <mergeCell ref="A28:C28"/>
    <mergeCell ref="A39:C39"/>
  </mergeCells>
  <conditionalFormatting sqref="B11:C11">
    <cfRule type="cellIs" priority="4" dxfId="3" operator="lessThan" stopIfTrue="1">
      <formula>0</formula>
    </cfRule>
    <cfRule type="cellIs" priority="5" dxfId="4" operator="greaterThan" stopIfTrue="1">
      <formula>0</formula>
    </cfRule>
    <cfRule type="cellIs" priority="6" dxfId="3" operator="less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zoomScalePageLayoutView="0" workbookViewId="0" topLeftCell="A25">
      <selection activeCell="H52" sqref="H52"/>
    </sheetView>
  </sheetViews>
  <sheetFormatPr defaultColWidth="9.140625" defaultRowHeight="15"/>
  <cols>
    <col min="1" max="1" width="14.57421875" style="0" bestFit="1" customWidth="1"/>
    <col min="2" max="2" width="21.57421875" style="0" customWidth="1"/>
    <col min="3" max="4" width="9.28125" style="0" bestFit="1" customWidth="1"/>
    <col min="5" max="5" width="36.140625" style="0" customWidth="1"/>
    <col min="7" max="7" width="9.28125" style="0" bestFit="1" customWidth="1"/>
    <col min="8" max="8" width="9.28125" style="37" bestFit="1" customWidth="1"/>
    <col min="9" max="9" width="11.28125" style="44" bestFit="1" customWidth="1"/>
    <col min="10" max="10" width="14.421875" style="44" customWidth="1"/>
    <col min="11" max="11" width="16.421875" style="86" customWidth="1"/>
    <col min="12" max="12" width="13.28125" style="0" customWidth="1"/>
  </cols>
  <sheetData>
    <row r="1" spans="1:12" ht="30" thickBot="1">
      <c r="A1" s="14" t="s">
        <v>15</v>
      </c>
      <c r="B1" s="14" t="s">
        <v>5</v>
      </c>
      <c r="C1" s="15" t="s">
        <v>16</v>
      </c>
      <c r="D1" s="16" t="s">
        <v>17</v>
      </c>
      <c r="E1" s="16" t="s">
        <v>18</v>
      </c>
      <c r="F1" s="16" t="s">
        <v>19</v>
      </c>
      <c r="G1" s="16" t="s">
        <v>20</v>
      </c>
      <c r="H1" s="17" t="s">
        <v>21</v>
      </c>
      <c r="I1" s="18" t="s">
        <v>22</v>
      </c>
      <c r="J1" s="18" t="s">
        <v>23</v>
      </c>
      <c r="K1" s="18" t="s">
        <v>24</v>
      </c>
      <c r="L1" s="19" t="s">
        <v>25</v>
      </c>
    </row>
    <row r="2" spans="1:12" ht="27.75" thickBot="1" thickTop="1">
      <c r="A2" t="s">
        <v>4</v>
      </c>
      <c r="B2" t="s">
        <v>8</v>
      </c>
      <c r="C2" s="20">
        <v>6549</v>
      </c>
      <c r="D2" s="21">
        <v>375</v>
      </c>
      <c r="E2" s="22" t="s">
        <v>26</v>
      </c>
      <c r="F2" s="21" t="s">
        <v>27</v>
      </c>
      <c r="G2" s="21">
        <v>1</v>
      </c>
      <c r="H2" s="23">
        <v>1</v>
      </c>
      <c r="I2" s="24">
        <v>5.9</v>
      </c>
      <c r="J2" s="24">
        <v>5.9</v>
      </c>
      <c r="K2" s="24">
        <f>I2*H2</f>
        <v>5.9</v>
      </c>
      <c r="L2" s="25" t="s">
        <v>28</v>
      </c>
    </row>
    <row r="3" spans="3:12" ht="27" thickBot="1">
      <c r="C3" s="26">
        <v>23689</v>
      </c>
      <c r="D3" s="27">
        <v>447</v>
      </c>
      <c r="E3" s="28" t="s">
        <v>29</v>
      </c>
      <c r="F3" s="27" t="s">
        <v>30</v>
      </c>
      <c r="G3" s="27">
        <v>30</v>
      </c>
      <c r="H3" s="29">
        <v>30</v>
      </c>
      <c r="I3" s="30">
        <v>5.84</v>
      </c>
      <c r="J3" s="30">
        <v>175.2</v>
      </c>
      <c r="K3" s="24">
        <f aca="true" t="shared" si="0" ref="K3:K24">I3*H3</f>
        <v>175.2</v>
      </c>
      <c r="L3" s="31" t="s">
        <v>28</v>
      </c>
    </row>
    <row r="4" spans="8:12" ht="39" thickBot="1">
      <c r="H4" s="32"/>
      <c r="I4" s="33" t="s">
        <v>31</v>
      </c>
      <c r="J4" s="34">
        <f>SUM(J2:J3)</f>
        <v>181.1</v>
      </c>
      <c r="K4" s="34">
        <f>SUM(K2:K3)</f>
        <v>181.1</v>
      </c>
      <c r="L4" s="35" t="s">
        <v>32</v>
      </c>
    </row>
    <row r="5" spans="1:12" ht="30" thickBot="1">
      <c r="A5" s="14" t="s">
        <v>15</v>
      </c>
      <c r="B5" s="14" t="s">
        <v>5</v>
      </c>
      <c r="C5" s="15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7" t="s">
        <v>21</v>
      </c>
      <c r="I5" s="18" t="s">
        <v>22</v>
      </c>
      <c r="J5" s="18" t="s">
        <v>23</v>
      </c>
      <c r="K5" s="18" t="s">
        <v>24</v>
      </c>
      <c r="L5" s="19" t="s">
        <v>25</v>
      </c>
    </row>
    <row r="6" spans="1:12" ht="53.25" thickBot="1" thickTop="1">
      <c r="A6" t="s">
        <v>4</v>
      </c>
      <c r="B6" t="s">
        <v>9</v>
      </c>
      <c r="C6" s="26">
        <v>52301</v>
      </c>
      <c r="D6" s="27">
        <v>462</v>
      </c>
      <c r="E6" s="28" t="s">
        <v>33</v>
      </c>
      <c r="F6" s="27" t="s">
        <v>30</v>
      </c>
      <c r="G6" s="27">
        <v>200</v>
      </c>
      <c r="H6" s="29">
        <v>200</v>
      </c>
      <c r="I6" s="30">
        <v>1</v>
      </c>
      <c r="J6" s="30">
        <v>200</v>
      </c>
      <c r="K6" s="24">
        <f t="shared" si="0"/>
        <v>200</v>
      </c>
      <c r="L6" s="31" t="s">
        <v>34</v>
      </c>
    </row>
    <row r="7" spans="8:12" ht="39" thickBot="1">
      <c r="H7" s="32"/>
      <c r="I7" s="33" t="s">
        <v>31</v>
      </c>
      <c r="J7" s="34">
        <f>J6</f>
        <v>200</v>
      </c>
      <c r="K7" s="34">
        <f>K6</f>
        <v>200</v>
      </c>
      <c r="L7" s="35" t="s">
        <v>32</v>
      </c>
    </row>
    <row r="8" spans="1:12" ht="30" thickBot="1">
      <c r="A8" s="14" t="s">
        <v>15</v>
      </c>
      <c r="B8" s="14" t="s">
        <v>5</v>
      </c>
      <c r="C8" s="15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7" t="s">
        <v>21</v>
      </c>
      <c r="I8" s="18" t="s">
        <v>22</v>
      </c>
      <c r="J8" s="18" t="s">
        <v>23</v>
      </c>
      <c r="K8" s="18" t="s">
        <v>24</v>
      </c>
      <c r="L8" s="19" t="s">
        <v>25</v>
      </c>
    </row>
    <row r="9" spans="1:12" ht="27.75" thickBot="1" thickTop="1">
      <c r="A9" t="s">
        <v>4</v>
      </c>
      <c r="B9" t="s">
        <v>10</v>
      </c>
      <c r="C9" s="26">
        <v>26194</v>
      </c>
      <c r="D9" s="27">
        <v>442</v>
      </c>
      <c r="E9" s="28" t="s">
        <v>35</v>
      </c>
      <c r="F9" s="27" t="s">
        <v>36</v>
      </c>
      <c r="G9" s="27">
        <v>1</v>
      </c>
      <c r="H9" s="29">
        <v>1</v>
      </c>
      <c r="I9" s="30">
        <v>159.99</v>
      </c>
      <c r="J9" s="30">
        <v>159.99</v>
      </c>
      <c r="K9" s="24">
        <f t="shared" si="0"/>
        <v>159.99</v>
      </c>
      <c r="L9" s="31" t="s">
        <v>37</v>
      </c>
    </row>
    <row r="10" spans="8:12" ht="39" thickBot="1">
      <c r="H10" s="32"/>
      <c r="I10" s="33" t="s">
        <v>31</v>
      </c>
      <c r="J10" s="34">
        <f>J9</f>
        <v>159.99</v>
      </c>
      <c r="K10" s="34">
        <f>K9</f>
        <v>159.99</v>
      </c>
      <c r="L10" s="35" t="s">
        <v>32</v>
      </c>
    </row>
    <row r="11" spans="1:12" ht="30" thickBot="1">
      <c r="A11" s="36" t="s">
        <v>15</v>
      </c>
      <c r="B11" s="36" t="s">
        <v>5</v>
      </c>
      <c r="C11" s="15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7" t="s">
        <v>21</v>
      </c>
      <c r="I11" s="18" t="s">
        <v>22</v>
      </c>
      <c r="J11" s="18" t="s">
        <v>23</v>
      </c>
      <c r="K11" s="18" t="s">
        <v>24</v>
      </c>
      <c r="L11" s="19" t="s">
        <v>25</v>
      </c>
    </row>
    <row r="12" spans="1:12" ht="78.75" thickBot="1" thickTop="1">
      <c r="A12" t="s">
        <v>12</v>
      </c>
      <c r="B12" t="s">
        <v>13</v>
      </c>
      <c r="C12" s="20">
        <v>52568</v>
      </c>
      <c r="D12" s="21">
        <v>33</v>
      </c>
      <c r="E12" s="22" t="s">
        <v>38</v>
      </c>
      <c r="F12" s="21" t="s">
        <v>30</v>
      </c>
      <c r="G12" s="21">
        <v>3</v>
      </c>
      <c r="H12" s="23">
        <v>3</v>
      </c>
      <c r="I12" s="24">
        <v>40</v>
      </c>
      <c r="J12" s="24">
        <v>120</v>
      </c>
      <c r="K12" s="24">
        <f t="shared" si="0"/>
        <v>120</v>
      </c>
      <c r="L12" s="25" t="s">
        <v>39</v>
      </c>
    </row>
    <row r="13" spans="3:12" ht="78" thickBot="1">
      <c r="C13" s="20">
        <v>52572</v>
      </c>
      <c r="D13" s="21">
        <v>77</v>
      </c>
      <c r="E13" s="22" t="s">
        <v>40</v>
      </c>
      <c r="F13" s="21" t="s">
        <v>30</v>
      </c>
      <c r="G13" s="21">
        <v>2</v>
      </c>
      <c r="H13" s="23">
        <v>2</v>
      </c>
      <c r="I13" s="24">
        <v>19.97</v>
      </c>
      <c r="J13" s="24">
        <v>39.94</v>
      </c>
      <c r="K13" s="24">
        <f t="shared" si="0"/>
        <v>39.94</v>
      </c>
      <c r="L13" s="25" t="s">
        <v>39</v>
      </c>
    </row>
    <row r="14" spans="3:12" ht="90.75" thickBot="1">
      <c r="C14" s="20">
        <v>52569</v>
      </c>
      <c r="D14" s="21">
        <v>220</v>
      </c>
      <c r="E14" s="22" t="s">
        <v>41</v>
      </c>
      <c r="F14" s="21" t="s">
        <v>30</v>
      </c>
      <c r="G14" s="21">
        <v>2</v>
      </c>
      <c r="H14" s="23">
        <v>2</v>
      </c>
      <c r="I14" s="24">
        <v>20</v>
      </c>
      <c r="J14" s="24">
        <v>40</v>
      </c>
      <c r="K14" s="24">
        <f t="shared" si="0"/>
        <v>40</v>
      </c>
      <c r="L14" s="25" t="s">
        <v>39</v>
      </c>
    </row>
    <row r="15" spans="3:12" ht="65.25" thickBot="1">
      <c r="C15" s="26">
        <v>43601</v>
      </c>
      <c r="D15" s="27">
        <v>224</v>
      </c>
      <c r="E15" s="28" t="s">
        <v>42</v>
      </c>
      <c r="F15" s="27" t="s">
        <v>30</v>
      </c>
      <c r="G15" s="27">
        <v>3</v>
      </c>
      <c r="H15" s="29">
        <v>3</v>
      </c>
      <c r="I15" s="30">
        <v>27.49</v>
      </c>
      <c r="J15" s="30">
        <v>82.47</v>
      </c>
      <c r="K15" s="24">
        <f t="shared" si="0"/>
        <v>82.47</v>
      </c>
      <c r="L15" s="31" t="s">
        <v>39</v>
      </c>
    </row>
    <row r="16" spans="8:12" ht="39" thickBot="1">
      <c r="H16" s="32"/>
      <c r="I16" s="33" t="s">
        <v>31</v>
      </c>
      <c r="J16" s="34">
        <f>SUM(J12:J15)</f>
        <v>282.40999999999997</v>
      </c>
      <c r="K16" s="34">
        <f>SUM(K12:K15)</f>
        <v>282.40999999999997</v>
      </c>
      <c r="L16" s="35" t="s">
        <v>32</v>
      </c>
    </row>
    <row r="17" spans="1:12" ht="30" thickBot="1">
      <c r="A17" s="36" t="s">
        <v>15</v>
      </c>
      <c r="B17" s="36" t="s">
        <v>5</v>
      </c>
      <c r="C17" s="15" t="s">
        <v>16</v>
      </c>
      <c r="D17" s="16" t="s">
        <v>17</v>
      </c>
      <c r="E17" s="16" t="s">
        <v>18</v>
      </c>
      <c r="F17" s="16" t="s">
        <v>19</v>
      </c>
      <c r="G17" s="16" t="s">
        <v>20</v>
      </c>
      <c r="H17" s="17" t="s">
        <v>21</v>
      </c>
      <c r="I17" s="18" t="s">
        <v>22</v>
      </c>
      <c r="J17" s="18" t="s">
        <v>23</v>
      </c>
      <c r="K17" s="18" t="s">
        <v>24</v>
      </c>
      <c r="L17" s="19" t="s">
        <v>25</v>
      </c>
    </row>
    <row r="18" spans="1:12" ht="53.25" thickBot="1" thickTop="1">
      <c r="A18" t="s">
        <v>12</v>
      </c>
      <c r="B18" t="s">
        <v>14</v>
      </c>
      <c r="C18" s="20">
        <v>48077</v>
      </c>
      <c r="D18" s="21">
        <v>195</v>
      </c>
      <c r="E18" s="22" t="s">
        <v>43</v>
      </c>
      <c r="F18" s="21" t="s">
        <v>44</v>
      </c>
      <c r="G18" s="21">
        <v>6</v>
      </c>
      <c r="H18" s="23">
        <v>6</v>
      </c>
      <c r="I18" s="24">
        <v>16.9</v>
      </c>
      <c r="J18" s="24">
        <v>101.4</v>
      </c>
      <c r="K18" s="24">
        <f t="shared" si="0"/>
        <v>101.39999999999999</v>
      </c>
      <c r="L18" s="25" t="s">
        <v>45</v>
      </c>
    </row>
    <row r="19" spans="3:12" ht="52.5" thickBot="1">
      <c r="C19" s="20">
        <v>48079</v>
      </c>
      <c r="D19" s="21">
        <v>196</v>
      </c>
      <c r="E19" s="22" t="s">
        <v>46</v>
      </c>
      <c r="F19" s="21" t="s">
        <v>44</v>
      </c>
      <c r="G19" s="21">
        <v>6</v>
      </c>
      <c r="H19" s="23">
        <v>6</v>
      </c>
      <c r="I19" s="24">
        <v>16.9</v>
      </c>
      <c r="J19" s="24">
        <v>101.4</v>
      </c>
      <c r="K19" s="24">
        <f t="shared" si="0"/>
        <v>101.39999999999999</v>
      </c>
      <c r="L19" s="25" t="s">
        <v>45</v>
      </c>
    </row>
    <row r="20" spans="3:12" ht="52.5" thickBot="1">
      <c r="C20" s="20">
        <v>48078</v>
      </c>
      <c r="D20" s="21">
        <v>197</v>
      </c>
      <c r="E20" s="22" t="s">
        <v>47</v>
      </c>
      <c r="F20" s="21" t="s">
        <v>44</v>
      </c>
      <c r="G20" s="21">
        <v>10</v>
      </c>
      <c r="H20" s="23">
        <v>10</v>
      </c>
      <c r="I20" s="24">
        <v>16.9</v>
      </c>
      <c r="J20" s="24">
        <v>169</v>
      </c>
      <c r="K20" s="24">
        <f t="shared" si="0"/>
        <v>169</v>
      </c>
      <c r="L20" s="25" t="s">
        <v>45</v>
      </c>
    </row>
    <row r="21" spans="3:12" ht="39.75" thickBot="1">
      <c r="C21" s="20">
        <v>48080</v>
      </c>
      <c r="D21" s="21">
        <v>198</v>
      </c>
      <c r="E21" s="22" t="s">
        <v>48</v>
      </c>
      <c r="F21" s="21" t="s">
        <v>44</v>
      </c>
      <c r="G21" s="21">
        <v>10</v>
      </c>
      <c r="H21" s="23">
        <v>10</v>
      </c>
      <c r="I21" s="24">
        <v>16.9</v>
      </c>
      <c r="J21" s="24">
        <v>169</v>
      </c>
      <c r="K21" s="24">
        <f t="shared" si="0"/>
        <v>169</v>
      </c>
      <c r="L21" s="25" t="s">
        <v>45</v>
      </c>
    </row>
    <row r="22" spans="3:12" ht="39.75" thickBot="1">
      <c r="C22" s="20">
        <v>48081</v>
      </c>
      <c r="D22" s="21">
        <v>199</v>
      </c>
      <c r="E22" s="22" t="s">
        <v>49</v>
      </c>
      <c r="F22" s="21" t="s">
        <v>44</v>
      </c>
      <c r="G22" s="21">
        <v>10</v>
      </c>
      <c r="H22" s="23">
        <v>10</v>
      </c>
      <c r="I22" s="24">
        <v>16.9</v>
      </c>
      <c r="J22" s="24">
        <v>169</v>
      </c>
      <c r="K22" s="24">
        <f t="shared" si="0"/>
        <v>169</v>
      </c>
      <c r="L22" s="25" t="s">
        <v>45</v>
      </c>
    </row>
    <row r="23" spans="3:12" ht="52.5" thickBot="1">
      <c r="C23" s="20">
        <v>48082</v>
      </c>
      <c r="D23" s="21">
        <v>200</v>
      </c>
      <c r="E23" s="22" t="s">
        <v>50</v>
      </c>
      <c r="F23" s="21" t="s">
        <v>44</v>
      </c>
      <c r="G23" s="21">
        <v>5</v>
      </c>
      <c r="H23" s="23">
        <v>5</v>
      </c>
      <c r="I23" s="24">
        <v>16.9</v>
      </c>
      <c r="J23" s="24">
        <v>84.5</v>
      </c>
      <c r="K23" s="24">
        <f t="shared" si="0"/>
        <v>84.5</v>
      </c>
      <c r="L23" s="25" t="s">
        <v>45</v>
      </c>
    </row>
    <row r="24" spans="3:12" ht="39.75" thickBot="1">
      <c r="C24" s="26">
        <v>48083</v>
      </c>
      <c r="D24" s="27">
        <v>201</v>
      </c>
      <c r="E24" s="28" t="s">
        <v>51</v>
      </c>
      <c r="F24" s="27" t="s">
        <v>44</v>
      </c>
      <c r="G24" s="27">
        <v>10</v>
      </c>
      <c r="H24" s="29">
        <v>10</v>
      </c>
      <c r="I24" s="30">
        <v>16.9</v>
      </c>
      <c r="J24" s="30">
        <v>169</v>
      </c>
      <c r="K24" s="24">
        <f t="shared" si="0"/>
        <v>169</v>
      </c>
      <c r="L24" s="31" t="s">
        <v>45</v>
      </c>
    </row>
    <row r="25" spans="8:12" ht="39" thickBot="1">
      <c r="H25" s="32"/>
      <c r="I25" s="33" t="s">
        <v>31</v>
      </c>
      <c r="J25" s="34">
        <f>SUM(J18:J24)</f>
        <v>963.3</v>
      </c>
      <c r="K25" s="34">
        <f>SUM(K18:K24)</f>
        <v>963.3</v>
      </c>
      <c r="L25" s="35" t="s">
        <v>32</v>
      </c>
    </row>
    <row r="26" spans="1:12" ht="33.75" thickBot="1">
      <c r="A26" s="50" t="s">
        <v>15</v>
      </c>
      <c r="B26" s="50" t="s">
        <v>5</v>
      </c>
      <c r="C26" s="53" t="s">
        <v>16</v>
      </c>
      <c r="D26" s="54" t="s">
        <v>17</v>
      </c>
      <c r="E26" s="54" t="s">
        <v>18</v>
      </c>
      <c r="F26" s="54" t="s">
        <v>19</v>
      </c>
      <c r="G26" s="54" t="s">
        <v>20</v>
      </c>
      <c r="H26" s="87" t="s">
        <v>21</v>
      </c>
      <c r="I26" s="81" t="s">
        <v>22</v>
      </c>
      <c r="J26" s="81" t="s">
        <v>23</v>
      </c>
      <c r="K26" s="81" t="s">
        <v>24</v>
      </c>
      <c r="L26" s="55" t="s">
        <v>25</v>
      </c>
    </row>
    <row r="27" spans="1:12" ht="133.5" thickBot="1" thickTop="1">
      <c r="A27" t="s">
        <v>122</v>
      </c>
      <c r="B27" t="s">
        <v>124</v>
      </c>
      <c r="C27" s="56">
        <v>43553</v>
      </c>
      <c r="D27" s="57">
        <v>192</v>
      </c>
      <c r="E27" s="58" t="s">
        <v>123</v>
      </c>
      <c r="F27" s="57" t="s">
        <v>30</v>
      </c>
      <c r="G27" s="57">
        <v>1</v>
      </c>
      <c r="H27" s="88">
        <v>1</v>
      </c>
      <c r="I27" s="62">
        <v>799.99</v>
      </c>
      <c r="J27" s="62">
        <v>799.99</v>
      </c>
      <c r="K27" s="62">
        <f>I27*H27</f>
        <v>799.99</v>
      </c>
      <c r="L27" s="59" t="s">
        <v>80</v>
      </c>
    </row>
    <row r="28" spans="9:12" ht="39" thickBot="1">
      <c r="I28" s="33" t="s">
        <v>31</v>
      </c>
      <c r="J28" s="34">
        <f>J27</f>
        <v>799.99</v>
      </c>
      <c r="K28" s="34">
        <f>K27</f>
        <v>799.99</v>
      </c>
      <c r="L28" s="35" t="s">
        <v>32</v>
      </c>
    </row>
    <row r="29" spans="1:12" ht="33.75" thickBot="1">
      <c r="A29" s="50" t="s">
        <v>15</v>
      </c>
      <c r="B29" s="50" t="s">
        <v>5</v>
      </c>
      <c r="C29" s="53" t="s">
        <v>16</v>
      </c>
      <c r="D29" s="54" t="s">
        <v>17</v>
      </c>
      <c r="E29" s="54" t="s">
        <v>18</v>
      </c>
      <c r="F29" s="54" t="s">
        <v>19</v>
      </c>
      <c r="G29" s="54" t="s">
        <v>20</v>
      </c>
      <c r="H29" s="87" t="s">
        <v>21</v>
      </c>
      <c r="I29" s="81" t="s">
        <v>22</v>
      </c>
      <c r="J29" s="81" t="s">
        <v>23</v>
      </c>
      <c r="K29" s="81" t="s">
        <v>24</v>
      </c>
      <c r="L29" s="55" t="s">
        <v>25</v>
      </c>
    </row>
    <row r="30" spans="1:12" ht="51" thickBot="1" thickTop="1">
      <c r="A30" t="s">
        <v>122</v>
      </c>
      <c r="B30" t="s">
        <v>127</v>
      </c>
      <c r="C30" s="56">
        <v>48052</v>
      </c>
      <c r="D30" s="57">
        <v>387</v>
      </c>
      <c r="E30" s="58" t="s">
        <v>125</v>
      </c>
      <c r="F30" s="57" t="s">
        <v>126</v>
      </c>
      <c r="G30" s="57">
        <v>25</v>
      </c>
      <c r="H30" s="88">
        <v>25</v>
      </c>
      <c r="I30" s="62">
        <v>55.1</v>
      </c>
      <c r="J30" s="62">
        <v>1377.5</v>
      </c>
      <c r="K30" s="62">
        <f>I30*H30</f>
        <v>1377.5</v>
      </c>
      <c r="L30" s="59" t="s">
        <v>80</v>
      </c>
    </row>
    <row r="31" spans="9:12" ht="39" thickBot="1">
      <c r="I31" s="33" t="s">
        <v>31</v>
      </c>
      <c r="J31" s="34">
        <f>J30</f>
        <v>1377.5</v>
      </c>
      <c r="K31" s="34">
        <f>K30</f>
        <v>1377.5</v>
      </c>
      <c r="L31" s="35" t="s">
        <v>32</v>
      </c>
    </row>
    <row r="32" spans="1:12" ht="33.75" thickBot="1">
      <c r="A32" s="50" t="s">
        <v>15</v>
      </c>
      <c r="B32" s="50" t="s">
        <v>5</v>
      </c>
      <c r="C32" s="53" t="s">
        <v>16</v>
      </c>
      <c r="D32" s="54" t="s">
        <v>17</v>
      </c>
      <c r="E32" s="54" t="s">
        <v>18</v>
      </c>
      <c r="F32" s="54" t="s">
        <v>19</v>
      </c>
      <c r="G32" s="54" t="s">
        <v>20</v>
      </c>
      <c r="H32" s="87" t="s">
        <v>21</v>
      </c>
      <c r="I32" s="81" t="s">
        <v>22</v>
      </c>
      <c r="J32" s="81" t="s">
        <v>23</v>
      </c>
      <c r="K32" s="81" t="s">
        <v>24</v>
      </c>
      <c r="L32" s="55" t="s">
        <v>25</v>
      </c>
    </row>
    <row r="33" spans="1:12" ht="67.5" thickBot="1" thickTop="1">
      <c r="A33" t="s">
        <v>122</v>
      </c>
      <c r="B33" t="s">
        <v>129</v>
      </c>
      <c r="C33" s="56">
        <v>52558</v>
      </c>
      <c r="D33" s="57">
        <v>299</v>
      </c>
      <c r="E33" s="58" t="s">
        <v>128</v>
      </c>
      <c r="F33" s="57" t="s">
        <v>30</v>
      </c>
      <c r="G33" s="57">
        <v>1</v>
      </c>
      <c r="H33" s="88">
        <v>1</v>
      </c>
      <c r="I33" s="62">
        <v>830</v>
      </c>
      <c r="J33" s="62">
        <v>830</v>
      </c>
      <c r="K33" s="62">
        <f>I33*H33</f>
        <v>830</v>
      </c>
      <c r="L33" s="59" t="s">
        <v>80</v>
      </c>
    </row>
    <row r="34" spans="9:12" ht="39" thickBot="1">
      <c r="I34" s="33" t="s">
        <v>31</v>
      </c>
      <c r="J34" s="34">
        <f>J33</f>
        <v>830</v>
      </c>
      <c r="K34" s="34">
        <f>K33</f>
        <v>830</v>
      </c>
      <c r="L34" s="35" t="s">
        <v>32</v>
      </c>
    </row>
    <row r="35" spans="1:12" ht="33.75" thickBot="1">
      <c r="A35" s="50" t="s">
        <v>15</v>
      </c>
      <c r="B35" s="50" t="s">
        <v>5</v>
      </c>
      <c r="C35" s="53" t="s">
        <v>16</v>
      </c>
      <c r="D35" s="54" t="s">
        <v>17</v>
      </c>
      <c r="E35" s="54" t="s">
        <v>18</v>
      </c>
      <c r="F35" s="54" t="s">
        <v>19</v>
      </c>
      <c r="G35" s="54" t="s">
        <v>20</v>
      </c>
      <c r="H35" s="87" t="s">
        <v>21</v>
      </c>
      <c r="I35" s="81" t="s">
        <v>22</v>
      </c>
      <c r="J35" s="81" t="s">
        <v>23</v>
      </c>
      <c r="K35" s="81" t="s">
        <v>24</v>
      </c>
      <c r="L35" s="55" t="s">
        <v>25</v>
      </c>
    </row>
    <row r="36" spans="1:12" ht="67.5" thickBot="1" thickTop="1">
      <c r="A36" t="s">
        <v>122</v>
      </c>
      <c r="B36" t="s">
        <v>131</v>
      </c>
      <c r="C36" s="56">
        <v>44512</v>
      </c>
      <c r="D36" s="57">
        <v>441</v>
      </c>
      <c r="E36" s="58" t="s">
        <v>130</v>
      </c>
      <c r="F36" s="57" t="s">
        <v>27</v>
      </c>
      <c r="G36" s="57">
        <v>4</v>
      </c>
      <c r="H36" s="88">
        <v>4</v>
      </c>
      <c r="I36" s="62">
        <v>46.34</v>
      </c>
      <c r="J36" s="62">
        <v>185.36</v>
      </c>
      <c r="K36" s="62">
        <f>I36*H36</f>
        <v>185.36</v>
      </c>
      <c r="L36" s="59" t="s">
        <v>80</v>
      </c>
    </row>
    <row r="37" spans="9:12" ht="39" thickBot="1">
      <c r="I37" s="33" t="s">
        <v>31</v>
      </c>
      <c r="J37" s="34">
        <f>J36</f>
        <v>185.36</v>
      </c>
      <c r="K37" s="34">
        <f>K36</f>
        <v>185.36</v>
      </c>
      <c r="L37" s="35" t="s">
        <v>32</v>
      </c>
    </row>
    <row r="38" spans="1:12" ht="33.75" thickBot="1">
      <c r="A38" s="50" t="s">
        <v>15</v>
      </c>
      <c r="B38" s="50" t="s">
        <v>5</v>
      </c>
      <c r="C38" s="53" t="s">
        <v>16</v>
      </c>
      <c r="D38" s="54" t="s">
        <v>17</v>
      </c>
      <c r="E38" s="54" t="s">
        <v>18</v>
      </c>
      <c r="F38" s="54" t="s">
        <v>19</v>
      </c>
      <c r="G38" s="54" t="s">
        <v>20</v>
      </c>
      <c r="H38" s="87" t="s">
        <v>21</v>
      </c>
      <c r="I38" s="81" t="s">
        <v>22</v>
      </c>
      <c r="J38" s="81" t="s">
        <v>23</v>
      </c>
      <c r="K38" s="81" t="s">
        <v>24</v>
      </c>
      <c r="L38" s="55" t="s">
        <v>25</v>
      </c>
    </row>
    <row r="39" spans="1:12" ht="18" thickBot="1" thickTop="1">
      <c r="A39" t="s">
        <v>122</v>
      </c>
      <c r="B39" t="s">
        <v>133</v>
      </c>
      <c r="C39" s="56">
        <v>51525</v>
      </c>
      <c r="D39" s="57">
        <v>412</v>
      </c>
      <c r="E39" s="58" t="s">
        <v>132</v>
      </c>
      <c r="F39" s="57" t="s">
        <v>30</v>
      </c>
      <c r="G39" s="57">
        <v>30</v>
      </c>
      <c r="H39" s="88">
        <v>30</v>
      </c>
      <c r="I39" s="62">
        <v>18</v>
      </c>
      <c r="J39" s="62">
        <v>540</v>
      </c>
      <c r="K39" s="62">
        <f>I39*H39</f>
        <v>540</v>
      </c>
      <c r="L39" s="59" t="s">
        <v>80</v>
      </c>
    </row>
    <row r="40" spans="9:12" ht="39" thickBot="1">
      <c r="I40" s="33" t="s">
        <v>31</v>
      </c>
      <c r="J40" s="34">
        <f>J39</f>
        <v>540</v>
      </c>
      <c r="K40" s="34">
        <f>K39</f>
        <v>540</v>
      </c>
      <c r="L40" s="35" t="s">
        <v>32</v>
      </c>
    </row>
    <row r="41" spans="1:12" ht="33.75" thickBot="1">
      <c r="A41" s="50" t="s">
        <v>15</v>
      </c>
      <c r="B41" s="50" t="s">
        <v>5</v>
      </c>
      <c r="C41" s="53" t="s">
        <v>16</v>
      </c>
      <c r="D41" s="54" t="s">
        <v>17</v>
      </c>
      <c r="E41" s="54" t="s">
        <v>18</v>
      </c>
      <c r="F41" s="54" t="s">
        <v>19</v>
      </c>
      <c r="G41" s="54" t="s">
        <v>20</v>
      </c>
      <c r="H41" s="87" t="s">
        <v>21</v>
      </c>
      <c r="I41" s="81" t="s">
        <v>22</v>
      </c>
      <c r="J41" s="81" t="s">
        <v>23</v>
      </c>
      <c r="K41" s="81" t="s">
        <v>24</v>
      </c>
      <c r="L41" s="55" t="s">
        <v>25</v>
      </c>
    </row>
    <row r="42" spans="1:12" ht="34.5" thickBot="1" thickTop="1">
      <c r="A42" t="s">
        <v>122</v>
      </c>
      <c r="B42" t="s">
        <v>135</v>
      </c>
      <c r="C42" s="56">
        <v>52573</v>
      </c>
      <c r="D42" s="57">
        <v>327</v>
      </c>
      <c r="E42" s="58" t="s">
        <v>134</v>
      </c>
      <c r="F42" s="57" t="s">
        <v>30</v>
      </c>
      <c r="G42" s="57">
        <v>3</v>
      </c>
      <c r="H42" s="88">
        <v>3</v>
      </c>
      <c r="I42" s="62">
        <v>47.5</v>
      </c>
      <c r="J42" s="62">
        <v>142.5</v>
      </c>
      <c r="K42" s="62">
        <f>I42*H42</f>
        <v>142.5</v>
      </c>
      <c r="L42" s="59" t="s">
        <v>80</v>
      </c>
    </row>
    <row r="43" spans="9:12" ht="39" thickBot="1">
      <c r="I43" s="33" t="s">
        <v>31</v>
      </c>
      <c r="J43" s="34">
        <f>J42</f>
        <v>142.5</v>
      </c>
      <c r="K43" s="34">
        <f>K42</f>
        <v>142.5</v>
      </c>
      <c r="L43" s="35" t="s">
        <v>32</v>
      </c>
    </row>
    <row r="44" spans="1:12" ht="33.75" thickBot="1">
      <c r="A44" s="50" t="s">
        <v>15</v>
      </c>
      <c r="B44" s="50" t="s">
        <v>5</v>
      </c>
      <c r="C44" s="53" t="s">
        <v>16</v>
      </c>
      <c r="D44" s="54" t="s">
        <v>17</v>
      </c>
      <c r="E44" s="54" t="s">
        <v>18</v>
      </c>
      <c r="F44" s="54" t="s">
        <v>19</v>
      </c>
      <c r="G44" s="54" t="s">
        <v>20</v>
      </c>
      <c r="H44" s="87" t="s">
        <v>21</v>
      </c>
      <c r="I44" s="81" t="s">
        <v>22</v>
      </c>
      <c r="J44" s="81" t="s">
        <v>23</v>
      </c>
      <c r="K44" s="81" t="s">
        <v>24</v>
      </c>
      <c r="L44" s="55" t="s">
        <v>25</v>
      </c>
    </row>
    <row r="45" spans="1:12" ht="67.5" thickBot="1" thickTop="1">
      <c r="A45" t="s">
        <v>122</v>
      </c>
      <c r="B45" t="s">
        <v>139</v>
      </c>
      <c r="C45" s="60">
        <v>52290</v>
      </c>
      <c r="D45" s="51">
        <v>311</v>
      </c>
      <c r="E45" s="52" t="s">
        <v>136</v>
      </c>
      <c r="F45" s="51" t="s">
        <v>30</v>
      </c>
      <c r="G45" s="51">
        <v>2</v>
      </c>
      <c r="H45" s="89">
        <v>2</v>
      </c>
      <c r="I45" s="82">
        <v>300</v>
      </c>
      <c r="J45" s="82">
        <v>600</v>
      </c>
      <c r="K45" s="62">
        <f>I45*H45</f>
        <v>600</v>
      </c>
      <c r="L45" s="61" t="s">
        <v>80</v>
      </c>
    </row>
    <row r="46" spans="3:12" ht="116.25" thickBot="1">
      <c r="C46" s="60">
        <v>52289</v>
      </c>
      <c r="D46" s="51">
        <v>312</v>
      </c>
      <c r="E46" s="52" t="s">
        <v>137</v>
      </c>
      <c r="F46" s="51" t="s">
        <v>30</v>
      </c>
      <c r="G46" s="51">
        <v>1</v>
      </c>
      <c r="H46" s="89">
        <v>1</v>
      </c>
      <c r="I46" s="82">
        <v>1509</v>
      </c>
      <c r="J46" s="82">
        <v>1509</v>
      </c>
      <c r="K46" s="62">
        <f>I46*H46</f>
        <v>1509</v>
      </c>
      <c r="L46" s="61" t="s">
        <v>80</v>
      </c>
    </row>
    <row r="47" spans="3:12" ht="132.75" thickBot="1">
      <c r="C47" s="56">
        <v>52288</v>
      </c>
      <c r="D47" s="57">
        <v>313</v>
      </c>
      <c r="E47" s="58" t="s">
        <v>138</v>
      </c>
      <c r="F47" s="57" t="s">
        <v>30</v>
      </c>
      <c r="G47" s="57">
        <v>2</v>
      </c>
      <c r="H47" s="88">
        <v>2</v>
      </c>
      <c r="I47" s="62">
        <v>253</v>
      </c>
      <c r="J47" s="62">
        <v>506</v>
      </c>
      <c r="K47" s="62">
        <f>I47*H47</f>
        <v>506</v>
      </c>
      <c r="L47" s="59" t="s">
        <v>80</v>
      </c>
    </row>
    <row r="48" spans="9:12" ht="39" thickBot="1">
      <c r="I48" s="33" t="s">
        <v>31</v>
      </c>
      <c r="J48" s="34">
        <f>SUM(J45:J47)</f>
        <v>2615</v>
      </c>
      <c r="K48" s="34">
        <f>SUM(K45:K47)</f>
        <v>2615</v>
      </c>
      <c r="L48" s="35" t="s">
        <v>32</v>
      </c>
    </row>
    <row r="49" spans="1:12" ht="32.25" thickBot="1">
      <c r="A49" s="69" t="s">
        <v>15</v>
      </c>
      <c r="B49" s="69" t="s">
        <v>5</v>
      </c>
      <c r="C49" s="72" t="s">
        <v>16</v>
      </c>
      <c r="D49" s="73" t="s">
        <v>17</v>
      </c>
      <c r="E49" s="73" t="s">
        <v>18</v>
      </c>
      <c r="F49" s="73" t="s">
        <v>19</v>
      </c>
      <c r="G49" s="73" t="s">
        <v>20</v>
      </c>
      <c r="H49" s="90" t="s">
        <v>21</v>
      </c>
      <c r="I49" s="83" t="s">
        <v>22</v>
      </c>
      <c r="J49" s="83" t="s">
        <v>23</v>
      </c>
      <c r="K49" s="83" t="s">
        <v>24</v>
      </c>
      <c r="L49" s="74" t="s">
        <v>25</v>
      </c>
    </row>
    <row r="50" spans="1:12" ht="33" thickBot="1" thickTop="1">
      <c r="A50" t="s">
        <v>141</v>
      </c>
      <c r="B50" t="s">
        <v>142</v>
      </c>
      <c r="C50" s="75">
        <v>51532</v>
      </c>
      <c r="D50" s="70">
        <v>490</v>
      </c>
      <c r="E50" s="71" t="s">
        <v>143</v>
      </c>
      <c r="F50" s="70" t="s">
        <v>144</v>
      </c>
      <c r="G50" s="70">
        <v>2</v>
      </c>
      <c r="H50" s="91">
        <v>2</v>
      </c>
      <c r="I50" s="84">
        <v>200</v>
      </c>
      <c r="J50" s="84">
        <v>400</v>
      </c>
      <c r="K50" s="84">
        <f>I50*H50</f>
        <v>400</v>
      </c>
      <c r="L50" s="76" t="s">
        <v>145</v>
      </c>
    </row>
    <row r="51" spans="3:12" ht="32.25" thickBot="1">
      <c r="C51" s="77">
        <v>17962</v>
      </c>
      <c r="D51" s="78">
        <v>650</v>
      </c>
      <c r="E51" s="79" t="s">
        <v>146</v>
      </c>
      <c r="F51" s="78" t="s">
        <v>126</v>
      </c>
      <c r="G51" s="78">
        <v>8</v>
      </c>
      <c r="H51" s="92">
        <v>8</v>
      </c>
      <c r="I51" s="85">
        <v>175</v>
      </c>
      <c r="J51" s="85">
        <v>1400</v>
      </c>
      <c r="K51" s="84">
        <f>I51*H51</f>
        <v>1400</v>
      </c>
      <c r="L51" s="80" t="s">
        <v>145</v>
      </c>
    </row>
    <row r="52" spans="9:12" ht="39" thickBot="1">
      <c r="I52" s="33" t="s">
        <v>31</v>
      </c>
      <c r="J52" s="34">
        <f>SUM(J50:J51)</f>
        <v>1800</v>
      </c>
      <c r="K52" s="34">
        <f>SUM(K50:K51)</f>
        <v>1800</v>
      </c>
      <c r="L52" s="35" t="s">
        <v>32</v>
      </c>
    </row>
  </sheetData>
  <sheetProtection password="9E5B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3">
      <selection activeCell="N21" sqref="N21"/>
    </sheetView>
  </sheetViews>
  <sheetFormatPr defaultColWidth="11.57421875" defaultRowHeight="15"/>
  <cols>
    <col min="1" max="1" width="23.421875" style="0" customWidth="1"/>
    <col min="2" max="2" width="19.421875" style="0" customWidth="1"/>
    <col min="3" max="3" width="27.57421875" style="0" customWidth="1"/>
    <col min="4" max="4" width="9.8515625" style="0" customWidth="1"/>
    <col min="5" max="5" width="11.7109375" style="0" customWidth="1"/>
    <col min="6" max="6" width="12.7109375" style="0" customWidth="1"/>
    <col min="7" max="7" width="13.7109375" style="0" customWidth="1"/>
    <col min="8" max="8" width="14.28125" style="0" customWidth="1"/>
    <col min="9" max="9" width="15.421875" style="0" customWidth="1"/>
    <col min="10" max="10" width="20.57421875" style="0" customWidth="1"/>
    <col min="11" max="11" width="22.28125" style="0" customWidth="1"/>
    <col min="12" max="13" width="11.57421875" style="0" customWidth="1"/>
    <col min="14" max="14" width="67.421875" style="0" customWidth="1"/>
    <col min="15" max="15" width="15.00390625" style="0" customWidth="1"/>
    <col min="16" max="16" width="13.57421875" style="0" customWidth="1"/>
    <col min="17" max="17" width="27.57421875" style="44" customWidth="1"/>
    <col min="18" max="18" width="21.421875" style="44" bestFit="1" customWidth="1"/>
    <col min="19" max="19" width="14.57421875" style="0" customWidth="1"/>
    <col min="20" max="20" width="22.140625" style="0" bestFit="1" customWidth="1"/>
    <col min="21" max="21" width="14.57421875" style="0" customWidth="1"/>
  </cols>
  <sheetData>
    <row r="1" spans="1:21" ht="15">
      <c r="A1" s="38" t="s">
        <v>54</v>
      </c>
      <c r="B1" s="39" t="s">
        <v>55</v>
      </c>
      <c r="C1" s="39" t="s">
        <v>5</v>
      </c>
      <c r="D1" s="39" t="s">
        <v>56</v>
      </c>
      <c r="E1" s="39" t="s">
        <v>57</v>
      </c>
      <c r="F1" s="39" t="s">
        <v>58</v>
      </c>
      <c r="G1" s="39" t="s">
        <v>59</v>
      </c>
      <c r="H1" s="39" t="s">
        <v>60</v>
      </c>
      <c r="I1" s="39" t="s">
        <v>61</v>
      </c>
      <c r="J1" s="39" t="s">
        <v>62</v>
      </c>
      <c r="K1" s="39" t="s">
        <v>63</v>
      </c>
      <c r="L1" s="40" t="s">
        <v>16</v>
      </c>
      <c r="M1" s="40" t="s">
        <v>17</v>
      </c>
      <c r="N1" s="41" t="s">
        <v>18</v>
      </c>
      <c r="O1" s="40" t="s">
        <v>64</v>
      </c>
      <c r="P1" s="40" t="s">
        <v>65</v>
      </c>
      <c r="Q1" s="42" t="s">
        <v>22</v>
      </c>
      <c r="R1" s="42" t="s">
        <v>23</v>
      </c>
      <c r="S1" s="40" t="s">
        <v>25</v>
      </c>
      <c r="T1" s="40" t="s">
        <v>66</v>
      </c>
      <c r="U1" s="43" t="s">
        <v>67</v>
      </c>
    </row>
    <row r="2" spans="1:21" ht="75.75">
      <c r="A2" s="99" t="s">
        <v>68</v>
      </c>
      <c r="B2" s="100" t="s">
        <v>69</v>
      </c>
      <c r="C2" s="99" t="s">
        <v>70</v>
      </c>
      <c r="D2" s="99" t="s">
        <v>71</v>
      </c>
      <c r="E2" s="99" t="s">
        <v>72</v>
      </c>
      <c r="F2" s="99" t="s">
        <v>73</v>
      </c>
      <c r="G2" s="99" t="s">
        <v>74</v>
      </c>
      <c r="H2" s="99" t="s">
        <v>75</v>
      </c>
      <c r="I2" s="99" t="s">
        <v>76</v>
      </c>
      <c r="J2" s="99" t="s">
        <v>77</v>
      </c>
      <c r="K2" s="99" t="s">
        <v>78</v>
      </c>
      <c r="L2" s="101">
        <v>52540</v>
      </c>
      <c r="M2" s="101">
        <v>180</v>
      </c>
      <c r="N2" s="102" t="s">
        <v>79</v>
      </c>
      <c r="O2" s="101" t="s">
        <v>30</v>
      </c>
      <c r="P2" s="101">
        <v>1</v>
      </c>
      <c r="Q2" s="103">
        <v>292</v>
      </c>
      <c r="R2" s="103">
        <v>292</v>
      </c>
      <c r="S2" s="101" t="s">
        <v>80</v>
      </c>
      <c r="U2" s="93"/>
    </row>
    <row r="3" spans="1:19" ht="75.75">
      <c r="A3" s="99" t="s">
        <v>68</v>
      </c>
      <c r="B3" s="100" t="s">
        <v>69</v>
      </c>
      <c r="C3" s="99" t="s">
        <v>70</v>
      </c>
      <c r="D3" s="99" t="s">
        <v>71</v>
      </c>
      <c r="E3" s="99" t="s">
        <v>72</v>
      </c>
      <c r="F3" s="99" t="s">
        <v>73</v>
      </c>
      <c r="G3" s="99" t="s">
        <v>74</v>
      </c>
      <c r="H3" s="99" t="s">
        <v>75</v>
      </c>
      <c r="I3" s="99" t="s">
        <v>76</v>
      </c>
      <c r="J3" s="99" t="s">
        <v>77</v>
      </c>
      <c r="K3" s="99" t="s">
        <v>78</v>
      </c>
      <c r="L3" s="101">
        <v>52539</v>
      </c>
      <c r="M3" s="101">
        <v>181</v>
      </c>
      <c r="N3" s="102" t="s">
        <v>81</v>
      </c>
      <c r="O3" s="101" t="s">
        <v>30</v>
      </c>
      <c r="P3" s="101">
        <v>1</v>
      </c>
      <c r="Q3" s="103">
        <v>317</v>
      </c>
      <c r="R3" s="103">
        <v>317</v>
      </c>
      <c r="S3" s="101" t="s">
        <v>80</v>
      </c>
    </row>
    <row r="4" spans="1:19" ht="75.75">
      <c r="A4" s="99" t="s">
        <v>68</v>
      </c>
      <c r="B4" s="100" t="s">
        <v>69</v>
      </c>
      <c r="C4" s="99" t="s">
        <v>70</v>
      </c>
      <c r="D4" s="99" t="s">
        <v>71</v>
      </c>
      <c r="E4" s="99" t="s">
        <v>72</v>
      </c>
      <c r="F4" s="99" t="s">
        <v>73</v>
      </c>
      <c r="G4" s="99" t="s">
        <v>74</v>
      </c>
      <c r="H4" s="99" t="s">
        <v>75</v>
      </c>
      <c r="I4" s="99" t="s">
        <v>76</v>
      </c>
      <c r="J4" s="99" t="s">
        <v>77</v>
      </c>
      <c r="K4" s="99" t="s">
        <v>78</v>
      </c>
      <c r="L4" s="101">
        <v>52538</v>
      </c>
      <c r="M4" s="101">
        <v>182</v>
      </c>
      <c r="N4" s="102" t="s">
        <v>82</v>
      </c>
      <c r="O4" s="101" t="s">
        <v>30</v>
      </c>
      <c r="P4" s="101">
        <v>1</v>
      </c>
      <c r="Q4" s="103">
        <v>884</v>
      </c>
      <c r="R4" s="103">
        <v>884</v>
      </c>
      <c r="S4" s="101" t="s">
        <v>80</v>
      </c>
    </row>
    <row r="5" spans="1:19" ht="75.75">
      <c r="A5" s="99" t="s">
        <v>68</v>
      </c>
      <c r="B5" s="100" t="s">
        <v>69</v>
      </c>
      <c r="C5" s="99" t="s">
        <v>70</v>
      </c>
      <c r="D5" s="99" t="s">
        <v>71</v>
      </c>
      <c r="E5" s="99" t="s">
        <v>72</v>
      </c>
      <c r="F5" s="99" t="s">
        <v>73</v>
      </c>
      <c r="G5" s="99" t="s">
        <v>74</v>
      </c>
      <c r="H5" s="99" t="s">
        <v>75</v>
      </c>
      <c r="I5" s="99" t="s">
        <v>76</v>
      </c>
      <c r="J5" s="99" t="s">
        <v>77</v>
      </c>
      <c r="K5" s="99" t="s">
        <v>78</v>
      </c>
      <c r="L5" s="101">
        <v>52541</v>
      </c>
      <c r="M5" s="101">
        <v>183</v>
      </c>
      <c r="N5" s="102" t="s">
        <v>83</v>
      </c>
      <c r="O5" s="101" t="s">
        <v>30</v>
      </c>
      <c r="P5" s="101">
        <v>1</v>
      </c>
      <c r="Q5" s="103">
        <v>317</v>
      </c>
      <c r="R5" s="103">
        <v>317</v>
      </c>
      <c r="S5" s="101" t="s">
        <v>80</v>
      </c>
    </row>
    <row r="6" spans="1:19" ht="75.75">
      <c r="A6" s="99" t="s">
        <v>68</v>
      </c>
      <c r="B6" s="100" t="s">
        <v>69</v>
      </c>
      <c r="C6" s="99" t="s">
        <v>70</v>
      </c>
      <c r="D6" s="99" t="s">
        <v>71</v>
      </c>
      <c r="E6" s="99" t="s">
        <v>72</v>
      </c>
      <c r="F6" s="99" t="s">
        <v>73</v>
      </c>
      <c r="G6" s="99" t="s">
        <v>74</v>
      </c>
      <c r="H6" s="99" t="s">
        <v>75</v>
      </c>
      <c r="I6" s="99" t="s">
        <v>76</v>
      </c>
      <c r="J6" s="99" t="s">
        <v>77</v>
      </c>
      <c r="K6" s="99" t="s">
        <v>78</v>
      </c>
      <c r="L6" s="101">
        <v>52545</v>
      </c>
      <c r="M6" s="101">
        <v>184</v>
      </c>
      <c r="N6" s="102" t="s">
        <v>84</v>
      </c>
      <c r="O6" s="101" t="s">
        <v>30</v>
      </c>
      <c r="P6" s="101">
        <v>1</v>
      </c>
      <c r="Q6" s="103">
        <v>303</v>
      </c>
      <c r="R6" s="103">
        <v>303</v>
      </c>
      <c r="S6" s="101" t="s">
        <v>80</v>
      </c>
    </row>
    <row r="7" spans="1:19" ht="75.75">
      <c r="A7" s="99" t="s">
        <v>68</v>
      </c>
      <c r="B7" s="100" t="s">
        <v>69</v>
      </c>
      <c r="C7" s="99" t="s">
        <v>70</v>
      </c>
      <c r="D7" s="99" t="s">
        <v>71</v>
      </c>
      <c r="E7" s="99" t="s">
        <v>72</v>
      </c>
      <c r="F7" s="99" t="s">
        <v>73</v>
      </c>
      <c r="G7" s="99" t="s">
        <v>74</v>
      </c>
      <c r="H7" s="99" t="s">
        <v>75</v>
      </c>
      <c r="I7" s="99" t="s">
        <v>76</v>
      </c>
      <c r="J7" s="99" t="s">
        <v>77</v>
      </c>
      <c r="K7" s="99" t="s">
        <v>78</v>
      </c>
      <c r="L7" s="101">
        <v>52544</v>
      </c>
      <c r="M7" s="101">
        <v>185</v>
      </c>
      <c r="N7" s="102" t="s">
        <v>85</v>
      </c>
      <c r="O7" s="101" t="s">
        <v>30</v>
      </c>
      <c r="P7" s="101">
        <v>1</v>
      </c>
      <c r="Q7" s="103">
        <v>310</v>
      </c>
      <c r="R7" s="103">
        <v>310</v>
      </c>
      <c r="S7" s="101" t="s">
        <v>80</v>
      </c>
    </row>
    <row r="8" spans="1:19" ht="75.75">
      <c r="A8" s="99" t="s">
        <v>68</v>
      </c>
      <c r="B8" s="100" t="s">
        <v>69</v>
      </c>
      <c r="C8" s="99" t="s">
        <v>70</v>
      </c>
      <c r="D8" s="99" t="s">
        <v>71</v>
      </c>
      <c r="E8" s="99" t="s">
        <v>72</v>
      </c>
      <c r="F8" s="99" t="s">
        <v>73</v>
      </c>
      <c r="G8" s="99" t="s">
        <v>74</v>
      </c>
      <c r="H8" s="99" t="s">
        <v>75</v>
      </c>
      <c r="I8" s="99" t="s">
        <v>76</v>
      </c>
      <c r="J8" s="99" t="s">
        <v>77</v>
      </c>
      <c r="K8" s="99" t="s">
        <v>78</v>
      </c>
      <c r="L8" s="101">
        <v>52542</v>
      </c>
      <c r="M8" s="101">
        <v>187</v>
      </c>
      <c r="N8" s="102" t="s">
        <v>86</v>
      </c>
      <c r="O8" s="101" t="s">
        <v>30</v>
      </c>
      <c r="P8" s="101">
        <v>1</v>
      </c>
      <c r="Q8" s="103">
        <v>861</v>
      </c>
      <c r="R8" s="103">
        <v>861</v>
      </c>
      <c r="S8" s="101" t="s">
        <v>80</v>
      </c>
    </row>
    <row r="9" spans="1:19" ht="45.75">
      <c r="A9" s="99" t="s">
        <v>68</v>
      </c>
      <c r="B9" s="100" t="s">
        <v>87</v>
      </c>
      <c r="C9" s="99" t="s">
        <v>88</v>
      </c>
      <c r="D9" s="99" t="s">
        <v>71</v>
      </c>
      <c r="E9" s="99" t="s">
        <v>72</v>
      </c>
      <c r="F9" s="99" t="s">
        <v>73</v>
      </c>
      <c r="G9" s="99" t="s">
        <v>74</v>
      </c>
      <c r="H9" s="99" t="s">
        <v>75</v>
      </c>
      <c r="I9" s="99" t="s">
        <v>76</v>
      </c>
      <c r="J9" s="99" t="s">
        <v>77</v>
      </c>
      <c r="K9" s="99" t="s">
        <v>78</v>
      </c>
      <c r="L9" s="101">
        <v>52578</v>
      </c>
      <c r="M9" s="101">
        <v>65</v>
      </c>
      <c r="N9" s="102" t="s">
        <v>89</v>
      </c>
      <c r="O9" s="101" t="s">
        <v>30</v>
      </c>
      <c r="P9" s="101">
        <v>1</v>
      </c>
      <c r="Q9" s="103">
        <v>230</v>
      </c>
      <c r="R9" s="103">
        <v>230</v>
      </c>
      <c r="S9" s="101" t="s">
        <v>90</v>
      </c>
    </row>
    <row r="10" spans="1:20" ht="30.75">
      <c r="A10" s="99" t="s">
        <v>68</v>
      </c>
      <c r="B10" s="100" t="s">
        <v>91</v>
      </c>
      <c r="C10" s="99" t="s">
        <v>92</v>
      </c>
      <c r="D10" s="99" t="s">
        <v>71</v>
      </c>
      <c r="E10" s="99" t="s">
        <v>72</v>
      </c>
      <c r="F10" s="99" t="s">
        <v>73</v>
      </c>
      <c r="G10" s="99" t="s">
        <v>74</v>
      </c>
      <c r="H10" s="99" t="s">
        <v>75</v>
      </c>
      <c r="I10" s="99" t="s">
        <v>76</v>
      </c>
      <c r="J10" s="99" t="s">
        <v>77</v>
      </c>
      <c r="K10" s="99" t="s">
        <v>78</v>
      </c>
      <c r="L10" s="101">
        <v>52560</v>
      </c>
      <c r="M10" s="101">
        <v>109</v>
      </c>
      <c r="N10" s="102" t="s">
        <v>93</v>
      </c>
      <c r="O10" s="101" t="s">
        <v>30</v>
      </c>
      <c r="P10" s="101">
        <v>1</v>
      </c>
      <c r="Q10" s="103">
        <v>1195</v>
      </c>
      <c r="R10" s="103">
        <v>1195</v>
      </c>
      <c r="S10" s="101" t="s">
        <v>80</v>
      </c>
      <c r="T10" s="93"/>
    </row>
    <row r="11" spans="1:20" ht="30.75">
      <c r="A11" s="99" t="s">
        <v>68</v>
      </c>
      <c r="B11" s="100" t="s">
        <v>94</v>
      </c>
      <c r="C11" s="99" t="s">
        <v>95</v>
      </c>
      <c r="D11" s="99" t="s">
        <v>71</v>
      </c>
      <c r="E11" s="99" t="s">
        <v>72</v>
      </c>
      <c r="F11" s="99" t="s">
        <v>73</v>
      </c>
      <c r="G11" s="99" t="s">
        <v>74</v>
      </c>
      <c r="H11" s="99" t="s">
        <v>75</v>
      </c>
      <c r="I11" s="99" t="s">
        <v>76</v>
      </c>
      <c r="J11" s="99" t="s">
        <v>77</v>
      </c>
      <c r="K11" s="99" t="s">
        <v>78</v>
      </c>
      <c r="L11" s="101">
        <v>52559</v>
      </c>
      <c r="M11" s="101">
        <v>110</v>
      </c>
      <c r="N11" s="102" t="s">
        <v>96</v>
      </c>
      <c r="O11" s="101" t="s">
        <v>30</v>
      </c>
      <c r="P11" s="101">
        <v>1</v>
      </c>
      <c r="Q11" s="103">
        <v>1400</v>
      </c>
      <c r="R11" s="103">
        <v>1400</v>
      </c>
      <c r="S11" s="101" t="s">
        <v>80</v>
      </c>
      <c r="T11" s="93"/>
    </row>
    <row r="12" spans="1:20" ht="180.75">
      <c r="A12" s="99" t="s">
        <v>68</v>
      </c>
      <c r="B12" s="100" t="s">
        <v>97</v>
      </c>
      <c r="C12" s="99" t="s">
        <v>98</v>
      </c>
      <c r="D12" s="99" t="s">
        <v>71</v>
      </c>
      <c r="E12" s="99" t="s">
        <v>72</v>
      </c>
      <c r="F12" s="99" t="s">
        <v>73</v>
      </c>
      <c r="G12" s="99" t="s">
        <v>74</v>
      </c>
      <c r="H12" s="99" t="s">
        <v>75</v>
      </c>
      <c r="I12" s="99" t="s">
        <v>76</v>
      </c>
      <c r="J12" s="99" t="s">
        <v>77</v>
      </c>
      <c r="K12" s="99" t="s">
        <v>78</v>
      </c>
      <c r="L12" s="101">
        <v>52576</v>
      </c>
      <c r="M12" s="101">
        <v>103</v>
      </c>
      <c r="N12" s="102" t="s">
        <v>99</v>
      </c>
      <c r="O12" s="101" t="s">
        <v>30</v>
      </c>
      <c r="P12" s="101">
        <v>1</v>
      </c>
      <c r="Q12" s="103">
        <v>459.5</v>
      </c>
      <c r="R12" s="103">
        <v>459.5</v>
      </c>
      <c r="S12" s="101" t="s">
        <v>100</v>
      </c>
      <c r="T12">
        <v>459.5</v>
      </c>
    </row>
    <row r="13" spans="1:20" ht="75.75">
      <c r="A13" s="99" t="s">
        <v>68</v>
      </c>
      <c r="B13" s="100" t="s">
        <v>101</v>
      </c>
      <c r="C13" s="99" t="s">
        <v>102</v>
      </c>
      <c r="D13" s="99" t="s">
        <v>71</v>
      </c>
      <c r="E13" s="99" t="s">
        <v>72</v>
      </c>
      <c r="F13" s="99" t="s">
        <v>73</v>
      </c>
      <c r="G13" s="99" t="s">
        <v>74</v>
      </c>
      <c r="H13" s="99" t="s">
        <v>75</v>
      </c>
      <c r="I13" s="99" t="s">
        <v>76</v>
      </c>
      <c r="J13" s="99" t="s">
        <v>77</v>
      </c>
      <c r="K13" s="99" t="s">
        <v>78</v>
      </c>
      <c r="L13" s="101">
        <v>52562</v>
      </c>
      <c r="M13" s="101">
        <v>107</v>
      </c>
      <c r="N13" s="102" t="s">
        <v>103</v>
      </c>
      <c r="O13" s="101" t="s">
        <v>30</v>
      </c>
      <c r="P13" s="101">
        <v>3</v>
      </c>
      <c r="Q13" s="103">
        <v>716</v>
      </c>
      <c r="R13" s="103">
        <v>2148</v>
      </c>
      <c r="S13" s="101" t="s">
        <v>80</v>
      </c>
      <c r="T13" s="93"/>
    </row>
    <row r="14" spans="1:20" ht="15.75">
      <c r="A14" s="99" t="s">
        <v>68</v>
      </c>
      <c r="B14" s="100" t="s">
        <v>104</v>
      </c>
      <c r="C14" s="99" t="s">
        <v>105</v>
      </c>
      <c r="D14" s="99" t="s">
        <v>71</v>
      </c>
      <c r="E14" s="99" t="s">
        <v>72</v>
      </c>
      <c r="F14" s="99" t="s">
        <v>73</v>
      </c>
      <c r="G14" s="99" t="s">
        <v>74</v>
      </c>
      <c r="H14" s="99" t="s">
        <v>75</v>
      </c>
      <c r="I14" s="99" t="s">
        <v>76</v>
      </c>
      <c r="J14" s="99" t="s">
        <v>77</v>
      </c>
      <c r="K14" s="99" t="s">
        <v>78</v>
      </c>
      <c r="L14" s="101">
        <v>52550</v>
      </c>
      <c r="M14" s="101">
        <v>235</v>
      </c>
      <c r="N14" s="102" t="s">
        <v>106</v>
      </c>
      <c r="O14" s="101" t="s">
        <v>30</v>
      </c>
      <c r="P14" s="101">
        <v>5</v>
      </c>
      <c r="Q14" s="103">
        <v>391.5</v>
      </c>
      <c r="R14" s="103">
        <v>1957.5</v>
      </c>
      <c r="S14" s="101" t="s">
        <v>80</v>
      </c>
      <c r="T14" s="93"/>
    </row>
    <row r="15" spans="1:19" ht="45.75">
      <c r="A15" s="99" t="s">
        <v>68</v>
      </c>
      <c r="B15" s="100" t="s">
        <v>107</v>
      </c>
      <c r="C15" s="99" t="s">
        <v>108</v>
      </c>
      <c r="D15" s="99" t="s">
        <v>71</v>
      </c>
      <c r="E15" s="99" t="s">
        <v>72</v>
      </c>
      <c r="F15" s="99" t="s">
        <v>73</v>
      </c>
      <c r="G15" s="99" t="s">
        <v>74</v>
      </c>
      <c r="H15" s="99" t="s">
        <v>75</v>
      </c>
      <c r="I15" s="99" t="s">
        <v>76</v>
      </c>
      <c r="J15" s="99" t="s">
        <v>77</v>
      </c>
      <c r="K15" s="99" t="s">
        <v>78</v>
      </c>
      <c r="L15" s="101">
        <v>52548</v>
      </c>
      <c r="M15" s="101">
        <v>244</v>
      </c>
      <c r="N15" s="102" t="s">
        <v>109</v>
      </c>
      <c r="O15" s="101" t="s">
        <v>30</v>
      </c>
      <c r="P15" s="101">
        <v>1</v>
      </c>
      <c r="Q15" s="103">
        <v>250</v>
      </c>
      <c r="R15" s="103">
        <v>250</v>
      </c>
      <c r="S15" s="101" t="s">
        <v>110</v>
      </c>
    </row>
    <row r="16" spans="1:19" ht="60.75">
      <c r="A16" s="99" t="s">
        <v>111</v>
      </c>
      <c r="B16" s="100" t="s">
        <v>112</v>
      </c>
      <c r="C16" s="99" t="s">
        <v>113</v>
      </c>
      <c r="D16" s="99" t="s">
        <v>71</v>
      </c>
      <c r="E16" s="99" t="s">
        <v>72</v>
      </c>
      <c r="F16" s="99" t="s">
        <v>73</v>
      </c>
      <c r="G16" s="99" t="s">
        <v>74</v>
      </c>
      <c r="H16" s="99" t="s">
        <v>75</v>
      </c>
      <c r="I16" s="99" t="s">
        <v>76</v>
      </c>
      <c r="J16" s="99" t="s">
        <v>114</v>
      </c>
      <c r="K16" s="99" t="s">
        <v>78</v>
      </c>
      <c r="L16" s="101">
        <v>51017</v>
      </c>
      <c r="M16" s="101">
        <v>88</v>
      </c>
      <c r="N16" s="102" t="s">
        <v>115</v>
      </c>
      <c r="O16" s="101" t="s">
        <v>116</v>
      </c>
      <c r="P16" s="101">
        <v>5</v>
      </c>
      <c r="Q16" s="103">
        <v>114.1</v>
      </c>
      <c r="R16" s="103">
        <v>570.5</v>
      </c>
      <c r="S16" s="101" t="s">
        <v>117</v>
      </c>
    </row>
    <row r="17" spans="1:19" ht="75.75">
      <c r="A17" s="99" t="s">
        <v>111</v>
      </c>
      <c r="B17" s="100" t="s">
        <v>112</v>
      </c>
      <c r="C17" s="99" t="s">
        <v>113</v>
      </c>
      <c r="D17" s="99" t="s">
        <v>71</v>
      </c>
      <c r="E17" s="99" t="s">
        <v>72</v>
      </c>
      <c r="F17" s="99" t="s">
        <v>73</v>
      </c>
      <c r="G17" s="99" t="s">
        <v>74</v>
      </c>
      <c r="H17" s="99" t="s">
        <v>75</v>
      </c>
      <c r="I17" s="99" t="s">
        <v>76</v>
      </c>
      <c r="J17" s="99" t="s">
        <v>114</v>
      </c>
      <c r="K17" s="99" t="s">
        <v>78</v>
      </c>
      <c r="L17" s="101">
        <v>51018</v>
      </c>
      <c r="M17" s="101">
        <v>89</v>
      </c>
      <c r="N17" s="102" t="s">
        <v>118</v>
      </c>
      <c r="O17" s="101" t="s">
        <v>116</v>
      </c>
      <c r="P17" s="101">
        <v>10</v>
      </c>
      <c r="Q17" s="103">
        <v>22.4</v>
      </c>
      <c r="R17" s="103">
        <v>224</v>
      </c>
      <c r="S17" s="101" t="s">
        <v>117</v>
      </c>
    </row>
    <row r="18" spans="1:20" ht="30.75">
      <c r="A18" s="104" t="s">
        <v>111</v>
      </c>
      <c r="B18" s="105" t="s">
        <v>119</v>
      </c>
      <c r="C18" s="104" t="s">
        <v>120</v>
      </c>
      <c r="D18" s="104" t="s">
        <v>71</v>
      </c>
      <c r="E18" s="104" t="s">
        <v>72</v>
      </c>
      <c r="F18" s="104" t="s">
        <v>73</v>
      </c>
      <c r="G18" s="104" t="s">
        <v>74</v>
      </c>
      <c r="H18" s="104" t="s">
        <v>75</v>
      </c>
      <c r="I18" s="104" t="s">
        <v>76</v>
      </c>
      <c r="J18" s="104" t="s">
        <v>114</v>
      </c>
      <c r="K18" s="104" t="s">
        <v>78</v>
      </c>
      <c r="L18" s="106">
        <v>43536</v>
      </c>
      <c r="M18" s="106">
        <v>82</v>
      </c>
      <c r="N18" s="107" t="s">
        <v>121</v>
      </c>
      <c r="O18" s="106" t="s">
        <v>30</v>
      </c>
      <c r="P18" s="106">
        <v>10</v>
      </c>
      <c r="Q18" s="108">
        <v>26.22</v>
      </c>
      <c r="R18" s="108"/>
      <c r="S18" s="106" t="s">
        <v>117</v>
      </c>
      <c r="T18" s="94" t="s">
        <v>154</v>
      </c>
    </row>
    <row r="19" spans="1:20" ht="15.75">
      <c r="A19" s="99" t="s">
        <v>148</v>
      </c>
      <c r="B19" s="100" t="s">
        <v>149</v>
      </c>
      <c r="C19" s="99" t="s">
        <v>150</v>
      </c>
      <c r="D19" s="99" t="s">
        <v>71</v>
      </c>
      <c r="E19" s="99" t="s">
        <v>72</v>
      </c>
      <c r="F19" s="99" t="s">
        <v>73</v>
      </c>
      <c r="G19" s="99" t="s">
        <v>74</v>
      </c>
      <c r="H19" s="99" t="s">
        <v>75</v>
      </c>
      <c r="I19" s="99" t="s">
        <v>76</v>
      </c>
      <c r="J19" s="99" t="s">
        <v>77</v>
      </c>
      <c r="K19" s="99" t="s">
        <v>78</v>
      </c>
      <c r="L19" s="101">
        <v>52285</v>
      </c>
      <c r="M19" s="101">
        <v>52</v>
      </c>
      <c r="N19" s="102" t="s">
        <v>151</v>
      </c>
      <c r="O19" s="101" t="s">
        <v>30</v>
      </c>
      <c r="P19" s="101">
        <v>5</v>
      </c>
      <c r="Q19" s="103">
        <v>691</v>
      </c>
      <c r="R19" s="103">
        <v>3455</v>
      </c>
      <c r="S19" s="101" t="s">
        <v>152</v>
      </c>
      <c r="T19" s="95"/>
    </row>
    <row r="20" spans="1:20" ht="60.75">
      <c r="A20" s="99" t="s">
        <v>148</v>
      </c>
      <c r="B20" s="100" t="s">
        <v>149</v>
      </c>
      <c r="C20" s="99" t="s">
        <v>150</v>
      </c>
      <c r="D20" s="99" t="s">
        <v>71</v>
      </c>
      <c r="E20" s="99" t="s">
        <v>72</v>
      </c>
      <c r="F20" s="99" t="s">
        <v>73</v>
      </c>
      <c r="G20" s="99" t="s">
        <v>74</v>
      </c>
      <c r="H20" s="99" t="s">
        <v>75</v>
      </c>
      <c r="I20" s="99" t="s">
        <v>76</v>
      </c>
      <c r="J20" s="99" t="s">
        <v>77</v>
      </c>
      <c r="K20" s="99" t="s">
        <v>78</v>
      </c>
      <c r="L20" s="101">
        <v>52284</v>
      </c>
      <c r="M20" s="101">
        <v>53</v>
      </c>
      <c r="N20" s="102" t="s">
        <v>153</v>
      </c>
      <c r="O20" s="101" t="s">
        <v>30</v>
      </c>
      <c r="P20" s="101">
        <v>5</v>
      </c>
      <c r="Q20" s="103">
        <v>640</v>
      </c>
      <c r="R20" s="103">
        <v>3200</v>
      </c>
      <c r="S20" s="101" t="s">
        <v>152</v>
      </c>
      <c r="T20" s="96"/>
    </row>
    <row r="21" spans="1:21" ht="16.5" customHeight="1">
      <c r="A21" s="99" t="s">
        <v>155</v>
      </c>
      <c r="B21" s="100" t="s">
        <v>156</v>
      </c>
      <c r="C21" s="99" t="s">
        <v>157</v>
      </c>
      <c r="D21" s="99" t="s">
        <v>71</v>
      </c>
      <c r="E21" s="99" t="s">
        <v>72</v>
      </c>
      <c r="F21" s="99" t="s">
        <v>73</v>
      </c>
      <c r="G21" s="99" t="s">
        <v>74</v>
      </c>
      <c r="H21" s="99" t="s">
        <v>75</v>
      </c>
      <c r="I21" s="99" t="s">
        <v>76</v>
      </c>
      <c r="J21" s="99" t="s">
        <v>114</v>
      </c>
      <c r="K21" s="99" t="s">
        <v>78</v>
      </c>
      <c r="L21" s="101"/>
      <c r="M21" s="101"/>
      <c r="N21" s="102" t="s">
        <v>158</v>
      </c>
      <c r="O21" s="101" t="s">
        <v>159</v>
      </c>
      <c r="P21" s="101">
        <v>1</v>
      </c>
      <c r="Q21" s="103">
        <v>3123.53</v>
      </c>
      <c r="R21" s="103">
        <v>3123.53</v>
      </c>
      <c r="S21" s="101" t="s">
        <v>160</v>
      </c>
      <c r="T21" s="98"/>
      <c r="U21" s="97"/>
    </row>
    <row r="22" spans="1:21" ht="16.5" customHeight="1">
      <c r="A22" s="99" t="s">
        <v>155</v>
      </c>
      <c r="B22" s="100" t="s">
        <v>161</v>
      </c>
      <c r="C22" s="99" t="s">
        <v>157</v>
      </c>
      <c r="D22" s="99" t="s">
        <v>71</v>
      </c>
      <c r="E22" s="99" t="s">
        <v>72</v>
      </c>
      <c r="F22" s="99" t="s">
        <v>73</v>
      </c>
      <c r="G22" s="99" t="s">
        <v>74</v>
      </c>
      <c r="H22" s="99" t="s">
        <v>75</v>
      </c>
      <c r="I22" s="99" t="s">
        <v>76</v>
      </c>
      <c r="J22" s="99" t="s">
        <v>114</v>
      </c>
      <c r="K22" s="99" t="s">
        <v>78</v>
      </c>
      <c r="L22" s="101"/>
      <c r="M22" s="101"/>
      <c r="N22" s="102" t="s">
        <v>162</v>
      </c>
      <c r="O22" s="101" t="s">
        <v>159</v>
      </c>
      <c r="P22" s="101">
        <v>1</v>
      </c>
      <c r="Q22" s="103">
        <v>7217.12</v>
      </c>
      <c r="R22" s="103">
        <v>7217.12</v>
      </c>
      <c r="S22" s="101" t="s">
        <v>163</v>
      </c>
      <c r="T22" s="98"/>
      <c r="U22" s="9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4">
      <selection activeCell="A5" sqref="A5"/>
    </sheetView>
  </sheetViews>
  <sheetFormatPr defaultColWidth="11.57421875" defaultRowHeight="15"/>
  <cols>
    <col min="1" max="1" width="23.421875" style="0" customWidth="1"/>
    <col min="2" max="2" width="19.421875" style="0" customWidth="1"/>
    <col min="3" max="3" width="27.57421875" style="0" customWidth="1"/>
    <col min="4" max="4" width="9.8515625" style="0" customWidth="1"/>
    <col min="5" max="5" width="11.7109375" style="0" customWidth="1"/>
    <col min="6" max="6" width="12.7109375" style="0" customWidth="1"/>
    <col min="7" max="7" width="13.7109375" style="0" customWidth="1"/>
    <col min="8" max="8" width="14.28125" style="0" customWidth="1"/>
    <col min="9" max="9" width="15.421875" style="0" customWidth="1"/>
    <col min="10" max="10" width="20.57421875" style="0" customWidth="1"/>
    <col min="11" max="11" width="22.28125" style="0" customWidth="1"/>
    <col min="12" max="13" width="11.57421875" style="0" customWidth="1"/>
    <col min="14" max="14" width="67.421875" style="0" customWidth="1"/>
    <col min="15" max="15" width="15.00390625" style="0" customWidth="1"/>
    <col min="16" max="16" width="13.57421875" style="0" customWidth="1"/>
    <col min="17" max="17" width="27.57421875" style="0" customWidth="1"/>
    <col min="18" max="18" width="21.421875" style="0" bestFit="1" customWidth="1"/>
    <col min="19" max="19" width="14.57421875" style="0" customWidth="1"/>
    <col min="20" max="20" width="22.140625" style="0" bestFit="1" customWidth="1"/>
    <col min="21" max="21" width="14.57421875" style="0" customWidth="1"/>
  </cols>
  <sheetData>
    <row r="1" spans="1:21" ht="15">
      <c r="A1" s="38" t="s">
        <v>54</v>
      </c>
      <c r="B1" s="39" t="s">
        <v>55</v>
      </c>
      <c r="C1" s="39" t="s">
        <v>5</v>
      </c>
      <c r="D1" s="39" t="s">
        <v>56</v>
      </c>
      <c r="E1" s="39" t="s">
        <v>57</v>
      </c>
      <c r="F1" s="39" t="s">
        <v>58</v>
      </c>
      <c r="G1" s="39" t="s">
        <v>59</v>
      </c>
      <c r="H1" s="39" t="s">
        <v>60</v>
      </c>
      <c r="I1" s="39" t="s">
        <v>61</v>
      </c>
      <c r="J1" s="39" t="s">
        <v>62</v>
      </c>
      <c r="K1" s="39" t="s">
        <v>63</v>
      </c>
      <c r="L1" s="40" t="s">
        <v>16</v>
      </c>
      <c r="M1" s="40" t="s">
        <v>17</v>
      </c>
      <c r="N1" s="41" t="s">
        <v>18</v>
      </c>
      <c r="O1" s="40" t="s">
        <v>64</v>
      </c>
      <c r="P1" s="40" t="s">
        <v>65</v>
      </c>
      <c r="Q1" s="42" t="s">
        <v>22</v>
      </c>
      <c r="R1" s="42" t="s">
        <v>23</v>
      </c>
      <c r="S1" s="40" t="s">
        <v>25</v>
      </c>
      <c r="T1" s="40" t="s">
        <v>66</v>
      </c>
      <c r="U1" s="43" t="s">
        <v>67</v>
      </c>
    </row>
    <row r="2" spans="1:19" ht="45.75">
      <c r="A2" s="111" t="s">
        <v>68</v>
      </c>
      <c r="B2" s="111" t="s">
        <v>166</v>
      </c>
      <c r="C2" s="111" t="s">
        <v>167</v>
      </c>
      <c r="D2" s="111" t="s">
        <v>71</v>
      </c>
      <c r="E2" s="111" t="s">
        <v>168</v>
      </c>
      <c r="F2" s="111" t="s">
        <v>73</v>
      </c>
      <c r="G2" s="111" t="s">
        <v>74</v>
      </c>
      <c r="H2" s="111" t="s">
        <v>75</v>
      </c>
      <c r="I2" s="111" t="s">
        <v>76</v>
      </c>
      <c r="J2" s="111" t="s">
        <v>169</v>
      </c>
      <c r="K2" s="111" t="s">
        <v>78</v>
      </c>
      <c r="L2" s="112">
        <v>52549</v>
      </c>
      <c r="M2" s="113">
        <v>175</v>
      </c>
      <c r="N2" s="114" t="s">
        <v>170</v>
      </c>
      <c r="O2" s="113" t="s">
        <v>30</v>
      </c>
      <c r="P2" s="113">
        <v>1</v>
      </c>
      <c r="Q2" s="115">
        <v>4212.6</v>
      </c>
      <c r="R2" s="115">
        <v>4212.6</v>
      </c>
      <c r="S2" s="116" t="s">
        <v>171</v>
      </c>
    </row>
    <row r="3" spans="1:19" ht="120.75">
      <c r="A3" s="111" t="s">
        <v>68</v>
      </c>
      <c r="B3" s="111" t="s">
        <v>172</v>
      </c>
      <c r="C3" s="111" t="s">
        <v>173</v>
      </c>
      <c r="D3" s="111" t="s">
        <v>71</v>
      </c>
      <c r="E3" s="111" t="s">
        <v>168</v>
      </c>
      <c r="F3" s="111" t="s">
        <v>73</v>
      </c>
      <c r="G3" s="111" t="s">
        <v>74</v>
      </c>
      <c r="H3" s="111" t="s">
        <v>75</v>
      </c>
      <c r="I3" s="111" t="s">
        <v>76</v>
      </c>
      <c r="J3" s="111" t="s">
        <v>169</v>
      </c>
      <c r="K3" s="111" t="s">
        <v>78</v>
      </c>
      <c r="L3" s="112">
        <v>52563</v>
      </c>
      <c r="M3" s="113">
        <v>146</v>
      </c>
      <c r="N3" s="114" t="s">
        <v>174</v>
      </c>
      <c r="O3" s="113" t="s">
        <v>30</v>
      </c>
      <c r="P3" s="113">
        <v>1</v>
      </c>
      <c r="Q3" s="115">
        <v>1750</v>
      </c>
      <c r="R3" s="115">
        <v>1750</v>
      </c>
      <c r="S3" s="116" t="s">
        <v>175</v>
      </c>
    </row>
    <row r="4" spans="1:19" ht="315.75">
      <c r="A4" s="111" t="s">
        <v>68</v>
      </c>
      <c r="B4" s="111" t="s">
        <v>176</v>
      </c>
      <c r="C4" s="111" t="s">
        <v>177</v>
      </c>
      <c r="D4" s="111" t="s">
        <v>71</v>
      </c>
      <c r="E4" s="111" t="s">
        <v>168</v>
      </c>
      <c r="F4" s="111" t="s">
        <v>73</v>
      </c>
      <c r="G4" s="111" t="s">
        <v>74</v>
      </c>
      <c r="H4" s="111" t="s">
        <v>75</v>
      </c>
      <c r="I4" s="111" t="s">
        <v>76</v>
      </c>
      <c r="J4" s="111" t="s">
        <v>169</v>
      </c>
      <c r="K4" s="111" t="s">
        <v>78</v>
      </c>
      <c r="L4" s="112">
        <v>49147</v>
      </c>
      <c r="M4" s="113">
        <v>63</v>
      </c>
      <c r="N4" s="114" t="s">
        <v>178</v>
      </c>
      <c r="O4" s="113" t="s">
        <v>30</v>
      </c>
      <c r="P4" s="113">
        <v>1</v>
      </c>
      <c r="Q4" s="115">
        <v>3999</v>
      </c>
      <c r="R4" s="115">
        <v>3999</v>
      </c>
      <c r="S4" s="116" t="s">
        <v>175</v>
      </c>
    </row>
    <row r="5" spans="1:19" ht="225.75">
      <c r="A5" s="111" t="s">
        <v>68</v>
      </c>
      <c r="B5" s="111" t="s">
        <v>179</v>
      </c>
      <c r="C5" s="111" t="s">
        <v>180</v>
      </c>
      <c r="D5" s="111" t="s">
        <v>71</v>
      </c>
      <c r="E5" s="111" t="s">
        <v>168</v>
      </c>
      <c r="F5" s="111" t="s">
        <v>73</v>
      </c>
      <c r="G5" s="111" t="s">
        <v>74</v>
      </c>
      <c r="H5" s="111" t="s">
        <v>75</v>
      </c>
      <c r="I5" s="111" t="s">
        <v>76</v>
      </c>
      <c r="J5" s="111" t="s">
        <v>169</v>
      </c>
      <c r="K5" s="111" t="s">
        <v>78</v>
      </c>
      <c r="L5" s="117">
        <v>52532</v>
      </c>
      <c r="M5" s="118">
        <v>8</v>
      </c>
      <c r="N5" s="119" t="s">
        <v>181</v>
      </c>
      <c r="O5" s="118" t="s">
        <v>30</v>
      </c>
      <c r="P5" s="118">
        <v>1</v>
      </c>
      <c r="Q5" s="120">
        <v>1643.18</v>
      </c>
      <c r="R5" s="120">
        <v>1643.18</v>
      </c>
      <c r="S5" s="121" t="s">
        <v>175</v>
      </c>
    </row>
    <row r="6" spans="1:19" ht="105.75">
      <c r="A6" s="122" t="s">
        <v>183</v>
      </c>
      <c r="B6" s="122" t="s">
        <v>184</v>
      </c>
      <c r="C6" s="122" t="s">
        <v>185</v>
      </c>
      <c r="D6" s="122" t="s">
        <v>71</v>
      </c>
      <c r="E6" s="122" t="s">
        <v>168</v>
      </c>
      <c r="F6" s="122" t="s">
        <v>73</v>
      </c>
      <c r="G6" s="122" t="s">
        <v>74</v>
      </c>
      <c r="H6" s="122" t="s">
        <v>75</v>
      </c>
      <c r="I6" s="122" t="s">
        <v>76</v>
      </c>
      <c r="J6" s="122" t="s">
        <v>169</v>
      </c>
      <c r="K6" s="123" t="s">
        <v>78</v>
      </c>
      <c r="L6" s="124">
        <v>52531</v>
      </c>
      <c r="M6" s="125">
        <v>9</v>
      </c>
      <c r="N6" s="126" t="s">
        <v>186</v>
      </c>
      <c r="O6" s="125" t="s">
        <v>30</v>
      </c>
      <c r="P6" s="125">
        <v>1</v>
      </c>
      <c r="Q6" s="127">
        <v>444</v>
      </c>
      <c r="R6" s="127">
        <v>444</v>
      </c>
      <c r="S6" s="128" t="s">
        <v>187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proplan-p049646</cp:lastModifiedBy>
  <dcterms:created xsi:type="dcterms:W3CDTF">2013-05-08T18:33:42Z</dcterms:created>
  <dcterms:modified xsi:type="dcterms:W3CDTF">2013-10-30T18:41:37Z</dcterms:modified>
  <cp:category/>
  <cp:version/>
  <cp:contentType/>
  <cp:contentStatus/>
</cp:coreProperties>
</file>