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9440" windowHeight="11760" activeTab="0"/>
  </bookViews>
  <sheets>
    <sheet name="Resumo da UA" sheetId="1" r:id="rId1"/>
    <sheet name="Pregão IQ" sheetId="2" r:id="rId2"/>
    <sheet name="Já empenhados" sheetId="3" r:id="rId3"/>
    <sheet name="Capital" sheetId="4" r:id="rId4"/>
  </sheets>
  <definedNames/>
  <calcPr fullCalcOnLoad="1"/>
</workbook>
</file>

<file path=xl/sharedStrings.xml><?xml version="1.0" encoding="utf-8"?>
<sst xmlns="http://schemas.openxmlformats.org/spreadsheetml/2006/main" count="979" uniqueCount="226">
  <si>
    <t xml:space="preserve">Já Empenhados </t>
  </si>
  <si>
    <t>Gasto com o Pregão 03/2013</t>
  </si>
  <si>
    <t>Gasto com o Pregão 04/2013</t>
  </si>
  <si>
    <t>Saldo Restante Custeio:</t>
  </si>
  <si>
    <t>Pregão 03/2013</t>
  </si>
  <si>
    <t>Empresa</t>
  </si>
  <si>
    <t>Total Atual</t>
  </si>
  <si>
    <t>Novo Total</t>
  </si>
  <si>
    <t>Nacional</t>
  </si>
  <si>
    <t>Equipar</t>
  </si>
  <si>
    <t>Prestomedi</t>
  </si>
  <si>
    <t>Total Gasto no Pregão</t>
  </si>
  <si>
    <t>Pregão 04/2013</t>
  </si>
  <si>
    <t>Papelaria Dimensional</t>
  </si>
  <si>
    <t>Belclips</t>
  </si>
  <si>
    <t>Multisul</t>
  </si>
  <si>
    <t>TY</t>
  </si>
  <si>
    <t>INSTITUTO DE QUÍMICA</t>
  </si>
  <si>
    <t>Total do IQ na Matriz:</t>
  </si>
  <si>
    <t>Pregão</t>
  </si>
  <si>
    <t>ID</t>
  </si>
  <si>
    <t>Item</t>
  </si>
  <si>
    <t>Nome</t>
  </si>
  <si>
    <t>UN</t>
  </si>
  <si>
    <t>Qtde Lic</t>
  </si>
  <si>
    <t>Qtde Emp</t>
  </si>
  <si>
    <t>Valor Uni R$</t>
  </si>
  <si>
    <t>Valor Tot R$</t>
  </si>
  <si>
    <t>Valor Tot Emp R$</t>
  </si>
  <si>
    <t>SIAFI</t>
  </si>
  <si>
    <t xml:space="preserve">CURATIVO TIPO BAND AID OU NEXCARE CAIXA C/35 OU 40 UNIDADES </t>
  </si>
  <si>
    <t>cx</t>
  </si>
  <si>
    <t>339030-36</t>
  </si>
  <si>
    <t>Total Valor Anterior &gt;</t>
  </si>
  <si>
    <t>Total Valor  Atual &lt;</t>
  </si>
  <si>
    <t>Fita cirúrgica micropore hipoalergênica, porosa, com capa, cor branca. 25 mm x 4,5m.</t>
  </si>
  <si>
    <t>rl</t>
  </si>
  <si>
    <t>Soro fisiológico (cloreto de sódio 0,9%) frasco com 500ml e bico conta gota.</t>
  </si>
  <si>
    <t>fco</t>
  </si>
  <si>
    <t>Qualividros</t>
  </si>
  <si>
    <t>Pinça de mohr cromada - 60mm.</t>
  </si>
  <si>
    <t>un</t>
  </si>
  <si>
    <t>Ultra Commerce</t>
  </si>
  <si>
    <t xml:space="preserve">Ágar Ágar. (emb. c/ 500 g) </t>
  </si>
  <si>
    <t>emb</t>
  </si>
  <si>
    <t>339030-40</t>
  </si>
  <si>
    <t>Brazil Up</t>
  </si>
  <si>
    <t>CONJUNTO DE FACAS: Conjunto de Facas, com lâminas fabricadas com aço inox de altissíma qualidade com eficiente tratamento térmico, com resistência ao desgaste do fio, cabos de polipropileno fixados por rebites de alumínio, com alta resistência, resitente a máquina de lavar louças, formado por uma faca para legumes, 01 faca para churrasco, 01 faca para cozinha, 01 faca para pão, 01 faca para carne, 1 garfotrinchante.</t>
  </si>
  <si>
    <t>cj</t>
  </si>
  <si>
    <t>339030-21</t>
  </si>
  <si>
    <t>Prima Lettera</t>
  </si>
  <si>
    <t xml:space="preserve">Papel desenho A3. Bloco de Desenho Canson Branco A3 com 20fls. Papel livre de ácido e atóxico, garantindo a segurança dos consumidores; PH: neutro e livre de ácido; Brancura: natural, sem clareador ótico; Colagem: colado na massa, por isso não absorve a água rapidamente, garantindo cores vivas nos trabalhos à base de água; Possui tratamento contra fungos e bactérias;Cor: Branco. </t>
  </si>
  <si>
    <t>pct</t>
  </si>
  <si>
    <t>339030-16</t>
  </si>
  <si>
    <t xml:space="preserve">Apagador para quadro branco, tipo estojo, em plástico, com feltro 100% lã, FUNCIONA TAMBÉM COMO ESTOJO PARA GUARDAR MARCADORES EM SEU INTERIOR. Design ergonômico. Pega firme e confortável, ótima apagabilidade e durabilidade. Dimensões mínimas: Largura 55 mm; comprimento 140 mm; altura 40 mm; acondicionados individualmente em caixa de papelão com dizeres do fabricante. Produto de origem e fabricação nacional com certificação do INMETRO. </t>
  </si>
  <si>
    <t xml:space="preserve">Escalímetro Triangular de 15 cm, com escalas 1:20, 1:25, 1:50, 1:75, 1:100 e 1:125. Escalas triangulares de precisão, injetadas com laterais coloridas para facilitar a localização das escalas. Com caixinha protetora. </t>
  </si>
  <si>
    <t>Office</t>
  </si>
  <si>
    <t>Calculadora científica com 240 funções, 2 linhas 10+2 dígitos, 9 memórias variáveis, S-VPAM: Super Visualização das Fórmulas Algébricas, Cálculo estatístico: Desvio padrão e Anl.regressivo, Funções Hiberbólicas e Hiberbólicas inversas, Cálculo de Seno, Cosseno e Tangente, Permutação e Combinação - Cálculos fracionários, com alimentação de 01 pilha AA.</t>
  </si>
  <si>
    <t>Atlantis</t>
  </si>
  <si>
    <t xml:space="preserve">Régua de aço inox, flexível, fabricada em aço temperado, no verso tabela de conversão de mm/polegada e cm/polegada. 30 cm. </t>
  </si>
  <si>
    <t>Agnus</t>
  </si>
  <si>
    <t xml:space="preserve">Esquadro fabricado em acrílico 2 mm de espessura sem graduação, ângulos de 45º e 90º. Dim. 26cm. </t>
  </si>
  <si>
    <t xml:space="preserve">Esquadro fabricado em acrílico 2 mm de espessura, sem graduação, ângulos de 30º, 60º e 90º. Dim. 26 cm. </t>
  </si>
  <si>
    <t>Barbante de algodão especial, 8 fios, acabamento superficial cru. (rolo c/ 184m).</t>
  </si>
  <si>
    <t>339030-19</t>
  </si>
  <si>
    <t>Cartucho para recarga do marcador WBMA – VBM – M, Ponta WBTIP – VBM – M WBMA – VBM – M, tinta líquida, Conteúdo – 5,5 ml , cor vermelha (material para reposição).</t>
  </si>
  <si>
    <t xml:space="preserve">Grafite Fino Polymer Técnico 0.5mm (Graduação 2B) Tubo com 12 grafites - Caixa com 12 unidades. </t>
  </si>
  <si>
    <t xml:space="preserve">Grafite Fino Polymer Técnico 0.7mm (Graduação 2B) Tubo com 12 grafites - Caixa com 12 unidades. </t>
  </si>
  <si>
    <t>Papel para embrulho, Kraft puro, gramatura 80g/m2 (bobina com 0,60m de largura e aproximadamente 200 metros de comprimento), para a utilização em autoclaves.</t>
  </si>
  <si>
    <t>Comercial Santana Werneck</t>
  </si>
  <si>
    <t>Frasco âmbar de vidro, capacidade de 30 mL com tampa e batoque</t>
  </si>
  <si>
    <t>Fósforo de segurança para cozinha. Pacote com 10 caixas.</t>
  </si>
  <si>
    <t>Papelaria Irmãos Borges</t>
  </si>
  <si>
    <t>Cartucho para recarga do marcador WBMA – VBM – M, Ponta WBTIP – VBM – M WBMA – VBM – M, tinta líquida, Conteúdo – 5,5 ml , cor azul (material para reposição).</t>
  </si>
  <si>
    <t>Cartucho para recarga do marcador WBMA – VBM – M, Ponta WBTIP – VBM – M WBMA – VBM – M, tinta líquida, Conteúdo – 5,5 ml , cor preta (material para reposição).</t>
  </si>
  <si>
    <t>Papelaria Luana</t>
  </si>
  <si>
    <t>Marcador para quadro branco - Ponta em ogiva muito resistente. Corpo plástico transparente redondo contendo 91 % de material reciclado. 91% recarregável, ponta de acrílico 6.0 mm, espessura de escrita 2.3 mm, tinta especial e refil e ponta substituíveis. Cor da tinta – Verde. Caixa com 12 unidades.</t>
  </si>
  <si>
    <t xml:space="preserve">Canudo (Canudinho para suco e refrigerante): Cor: Branco com listra Vermelha; Dimensões: 210mm x 5,0mm (comp. x diam.); Material: PP; embalagem: 250un. </t>
  </si>
  <si>
    <t>339030-15</t>
  </si>
  <si>
    <t>Modalidade</t>
  </si>
  <si>
    <t>Pré-Empenho</t>
  </si>
  <si>
    <t>UGR</t>
  </si>
  <si>
    <t>PTRES</t>
  </si>
  <si>
    <t>Fonte</t>
  </si>
  <si>
    <t>PI - Enq.</t>
  </si>
  <si>
    <t>PI - Ação</t>
  </si>
  <si>
    <t>PI - Etapa</t>
  </si>
  <si>
    <t>PI - Categoria</t>
  </si>
  <si>
    <t>PI - Modalidade</t>
  </si>
  <si>
    <t>Unidade</t>
  </si>
  <si>
    <t xml:space="preserve">Qtde </t>
  </si>
  <si>
    <t>Colunas1</t>
  </si>
  <si>
    <t>Colunas2</t>
  </si>
  <si>
    <t>Pregão 104/2012</t>
  </si>
  <si>
    <t>46.4</t>
  </si>
  <si>
    <t>MS</t>
  </si>
  <si>
    <t>152576</t>
  </si>
  <si>
    <t>061000</t>
  </si>
  <si>
    <t>0112</t>
  </si>
  <si>
    <t>I</t>
  </si>
  <si>
    <t>IQ00</t>
  </si>
  <si>
    <t>G</t>
  </si>
  <si>
    <t>3232</t>
  </si>
  <si>
    <t>N</t>
  </si>
  <si>
    <t>Medidor de pH digital, determinador multi-parâmetro multiprocessado, que permite a análise de pH, potencial de oxiredução (ORP, em mV) e temperatura (°C), com alta precisão e repetibilidade. Visor alfanumérico que apresenta simultaneamente o valor de pH e temperatura, ORP e temperatura. Indicação no visor em caso de problemas durante a análise. Leitura estável após alguns segundos; compensação de temperatura automática. Faixa de leitura de pH: 0 até 14; resolução 0,01; exatidão e incerteza parqa pH: +- 0,01; faixa.</t>
  </si>
  <si>
    <t>339030-35</t>
  </si>
  <si>
    <t>Pregão 02/2013</t>
  </si>
  <si>
    <t>Eletrodo de Calomelano: Eletrodo de referência calomelano, utilizado em soluções aquosas de condutividade elétrica superior a 10 uS, possui corpo de vidro, cabo de 01 metro e conector BNC. Especificações Técnicas: Temperatura: 0 a 90º C; Tipo de Junção: Cerâmica; Corpo: Vidro; Sistema de Referência: Hg/Hg2Cl2; Dimensões: 100 mm x 12 mm.</t>
  </si>
  <si>
    <t>Orbital</t>
  </si>
  <si>
    <t xml:space="preserve">Papel indicador universal pH 0-14, plastificados, (cx. c/ 100 tiras). </t>
  </si>
  <si>
    <t>Carvalhaes</t>
  </si>
  <si>
    <t xml:space="preserve">Papel de filtro qualitativo com 90 mm de diâmetro (pacote com 100 unidades) </t>
  </si>
  <si>
    <t>Rey-Glass</t>
  </si>
  <si>
    <t>Frasco conta-gotas de 60mL em vidro incolor, com pipeta esmerilhada com tetina de borracha. Altura 85mm, diâmetro externo 46mm.</t>
  </si>
  <si>
    <t>Frasco de vidro tipo penicilina, transparente (vidro antibiótico), de 10ml, boca de 24mm, com tampa de borracha 24mm.</t>
  </si>
  <si>
    <t>Garra com mufla para condensador, tamanho grande, revestida em PVC.</t>
  </si>
  <si>
    <t>Garra com mufla, tamanho pequeno.</t>
  </si>
  <si>
    <t>Placa de toque, em porcelana, com 12 escavaçöes.</t>
  </si>
  <si>
    <t>Vidro de relógio côncavo, borda polida, fabricado em vidro comum com 70mm de diâmetro.</t>
  </si>
  <si>
    <t>Viscosímetro de Otswald Fenske de 25.</t>
  </si>
  <si>
    <t>Marcos Roberto</t>
  </si>
  <si>
    <t>Coluna de vigreaux para destilação, com juntas cônicas esmerilhadas macho e fêmea 24/40.</t>
  </si>
  <si>
    <t>Funil analítico de vidro liso com 6,0cm de diâmetro. Haste curta.</t>
  </si>
  <si>
    <t>Per-Lab</t>
  </si>
  <si>
    <t xml:space="preserve">Balão fundo redondo, fabricado em vidro borosilicato, com duas juntas esmerilhadas, sendo pelo menos uma das juntas 24/40, com capacidade de 100ml. </t>
  </si>
  <si>
    <t>Bastão de vidro de 6mm x 300mm.</t>
  </si>
  <si>
    <t>Pipetador de borracha 100% natural, manual, com 3 válvulas, esferas de polipropileno, alta resistência a produtos químicos, ajustável a qualquer capacidade de pipetas.</t>
  </si>
  <si>
    <t>Pisseta de plástico, bico curvo, 500ml, graduada.</t>
  </si>
  <si>
    <t>RCL</t>
  </si>
  <si>
    <t>Cubeta de vidro ótico com base quadrada, duas faces polidas e duas faces foscas, faixa de leitura 340 a 2500 nm (VIS-NIR), para uso em espectrofotômetros e outros aparelhos óticos, 10 mm de caminho ótico, volume de 3,5 mL, medidas externas 12,5 x 12,5 x 45 mm (L x P x A), tampa retangular em teflon.</t>
  </si>
  <si>
    <t>Ana Maria</t>
  </si>
  <si>
    <t>Alonga de borracha para Kitasato. Com diâmetro superior de 35 mm.</t>
  </si>
  <si>
    <t>Alonga de borracha para Kitasato. Com diâmetro superior de 45 mm.</t>
  </si>
  <si>
    <t>Daniel Rodrigues</t>
  </si>
  <si>
    <t>Balão de destilação, vidro borosilicato, fundo chato, com junta esmerilhada de 24x40, 250ml.</t>
  </si>
  <si>
    <t>Balão volumétrico com rolha de polietileno, 200ml.</t>
  </si>
  <si>
    <t>Balão volumétrico com tampa de teflon, 10ml.</t>
  </si>
  <si>
    <t>Balão volumétrico com tampa de teflon, 25ml.</t>
  </si>
  <si>
    <t>Balão volumétrico de vidro, rolha de polietileno, 100ml.</t>
  </si>
  <si>
    <t>Bequer de vidro borosilicato, graduado, forma baixa, 100ml</t>
  </si>
  <si>
    <t>Bequer de vidro borosilicato, graduado, forma baixa, 10ml.</t>
  </si>
  <si>
    <t>Bequer de vidro, graduado, forma alta, 250ml.</t>
  </si>
  <si>
    <t>Bequer de vidro, graduado, forma baixa, 20ml.</t>
  </si>
  <si>
    <t xml:space="preserve">Condensador com duas juntas esmerilhadas intercambiáveis macho e fêmea 24/40 tubo reto diâmetro externo 42mm, comprimento útil 400mm, comprimento total 550mm. </t>
  </si>
  <si>
    <t>Condensador de Bolas (Allihn) com duas juntas esmerilhadas conexão 24/40. Comprimento útil da camisa: 400 mm; Comprimento total do condensador: 550 mm; Material: vidro borosilicato 3.3.</t>
  </si>
  <si>
    <t>Condensador Graham (serpentina) com 2 juntas esmerilhadas 24/40, 400mm de comprimento.</t>
  </si>
  <si>
    <t>CONDENSADOR GRAHAM TIPO SERPENTINA C/2 JTAS 14/20 M/F. Comprimento útil da camisa, 150 mm.</t>
  </si>
  <si>
    <t>Condensador Liedbig (reto) de 40 cm de comprimento com junta esmerilhada 24x40 mecho e fêmea.</t>
  </si>
  <si>
    <t>Dessecador completo com tampa, luva e placa de porcelana com 300mm.</t>
  </si>
  <si>
    <t>Erlenmeyer de vidro 125ml.</t>
  </si>
  <si>
    <t>Erlenmeyer de vidro, graduado, com rolha de polietileno, 250ml.</t>
  </si>
  <si>
    <t>Erlenmeyer de vidro, graduado, com rolha de polietileno, 125ml.</t>
  </si>
  <si>
    <t>Funil de Buchnner de vidro borosilicato, 125mL, com placa porosa, porosidade de 40-100μM.</t>
  </si>
  <si>
    <t>Funil de separação squibb (pera) rolha vidro torn teflon 125mL.</t>
  </si>
  <si>
    <t>Diogolab</t>
  </si>
  <si>
    <t>Barra magnética lisa para agitador magnético, cilíndricas 5 x 15 mm, sem anel.</t>
  </si>
  <si>
    <t>Instrumentos Cirúrgicos Priscilla</t>
  </si>
  <si>
    <t>Bequer de vidro borosilicato, graduado, forma baixa, 250ml</t>
  </si>
  <si>
    <t>Béquer de vidro borosilicato, graduado, forma baixa, 25ml</t>
  </si>
  <si>
    <t>Bequer de vidro borosilicato, graduado, forma baixa, 50ml.</t>
  </si>
  <si>
    <t>Cubeta de quartzo quadrada 10 mm, 3,5mL de 45 x 12,5 x 12 mm tampa plastica, com duas faces polidas.</t>
  </si>
  <si>
    <t>Frasco de vidro transparente, com tampa rosqueada, autoclavável, 1000 ml.</t>
  </si>
  <si>
    <t>Frasco Kitazato com saída superior capacidade 250 ml.</t>
  </si>
  <si>
    <t>Funil analítico, de vidro liso, 100mm de diâmetro, haste curta.</t>
  </si>
  <si>
    <t>Pipeta de vidro, graduada, precisa, classe A, 1ml, 1/10.</t>
  </si>
  <si>
    <t>Sislab</t>
  </si>
  <si>
    <t>Tubo capilar para microhematócrito, sem heparina (cx.com 500)</t>
  </si>
  <si>
    <t>Trisul</t>
  </si>
  <si>
    <t>Gasto com o Pregão 02/2013</t>
  </si>
  <si>
    <t>Pregão 01/2013</t>
  </si>
  <si>
    <t>Gasto com o Pregão 01/2013</t>
  </si>
  <si>
    <t xml:space="preserve">Ácido nítrico fumegante, 65% P.A </t>
  </si>
  <si>
    <t>l</t>
  </si>
  <si>
    <t>339030-11</t>
  </si>
  <si>
    <t>Biosan</t>
  </si>
  <si>
    <t>Acetato de etila P.A., frasco de vidro (litro).</t>
  </si>
  <si>
    <t>Acetona, p.a., boletim de garantia contendo especificação de impureza para Pb, Cu, Ni, Co, Fe, Mn, metanol, etanol.</t>
  </si>
  <si>
    <t xml:space="preserve">Ácido acético glacial, p.a. </t>
  </si>
  <si>
    <t>Ácido acético glacial, p.a., variação de pureza de +-0,5%, incluindo laudo com especificações de grau de pureza.</t>
  </si>
  <si>
    <t>Ácido malônico p.a (emb. com 100g).</t>
  </si>
  <si>
    <t>Agua oxigenada 10 vol (fco c/ 1000ml).</t>
  </si>
  <si>
    <t>Alanina – L p.a. (frasco com 100g)</t>
  </si>
  <si>
    <t>Álcool etílico absoluto, p.a.</t>
  </si>
  <si>
    <t>Álcool propílico, p.a. 1000 ml.</t>
  </si>
  <si>
    <t xml:space="preserve">Amido solúvel p.a. (emb. c/ 500 g) </t>
  </si>
  <si>
    <t>Brometo de cetiltrimetil amônio, embalagem com 100g.</t>
  </si>
  <si>
    <t>Cloreto de cobalto hexa hidratado pa (emb. com 500g).</t>
  </si>
  <si>
    <t>Cloreto de estanho (oso) 2H2O, frasco com 250 g.</t>
  </si>
  <si>
    <t>Cloreto de estanho II (emb. c/ 500g).</t>
  </si>
  <si>
    <t>Cloreto de Magnésio Hexahidratado ACS reagente 99-102% - 250 G.</t>
  </si>
  <si>
    <t>Cloreto de manganês pa (emb. c/ 500g).</t>
  </si>
  <si>
    <t xml:space="preserve">Cloreto de sódio p.a. (emb. c/ 500g). </t>
  </si>
  <si>
    <t xml:space="preserve">Clorofórmio p.a. </t>
  </si>
  <si>
    <t>Diclorometano p.a.</t>
  </si>
  <si>
    <t>Dicromato de amônio PA (Frasco 1000 g).</t>
  </si>
  <si>
    <t>Goma arábica em pó purificada (emb. c/ 500g).</t>
  </si>
  <si>
    <t>Heptano p.a 1L</t>
  </si>
  <si>
    <t>L</t>
  </si>
  <si>
    <t>Nitrato de lítio, p.a, embalagem com 100 g.</t>
  </si>
  <si>
    <t>Nitrato de zinco PA, embalagem com 250 g.</t>
  </si>
  <si>
    <t>Oxalato de potássio H2O PA, frasco com 250 g.</t>
  </si>
  <si>
    <t>Tioacetamida p.a. (embalagem com 50 g).</t>
  </si>
  <si>
    <t>Uréia p.a. (embalagem com 100g),O prazo de validade para utilização deve ser superior a 12 meses após o recebimento. A embalagem deve conter externamente os dados de identificação, instruções de uso, condições de armazenamento, lote, validade, procedência e registro no Ministério da Saúde. Acompanhar certificado de análise do fabricante.</t>
  </si>
  <si>
    <t xml:space="preserve">MOPS, Acido 3-(N-Morfolino) Propano Sulfonico, Peso Molecular 209.27, 100 Gramas. </t>
  </si>
  <si>
    <t>Ludwig</t>
  </si>
  <si>
    <t>Transferência de Saldo ICEX=&gt;IQ</t>
  </si>
  <si>
    <t>28.2</t>
  </si>
  <si>
    <t>Papel impermeável (papel manteiga), de 1ª qualidade, confeccionado com matéria prima virgem, folha nas dimensões de 40x60cm.</t>
  </si>
  <si>
    <t>fl</t>
  </si>
  <si>
    <t>Pregão 30/2013</t>
  </si>
  <si>
    <t>1.1</t>
  </si>
  <si>
    <t>G.R.M.</t>
  </si>
  <si>
    <t>Pregão 28/2013</t>
  </si>
  <si>
    <t>1.3</t>
  </si>
  <si>
    <t>Ideal</t>
  </si>
  <si>
    <t>061001</t>
  </si>
  <si>
    <t>4040</t>
  </si>
  <si>
    <t>APARELHO AR CONDICIONADO</t>
  </si>
  <si>
    <t xml:space="preserve">Unidade </t>
  </si>
  <si>
    <t>449052-12</t>
  </si>
  <si>
    <t>2.2</t>
  </si>
  <si>
    <t>Planalto</t>
  </si>
  <si>
    <t>Inversão para Diárias</t>
  </si>
  <si>
    <t>Inversão para Capital</t>
  </si>
  <si>
    <t>Empenhados de Capital</t>
  </si>
  <si>
    <t>Saldo Restante Capital:</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</si>
</sst>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 R$ &quot;#,##0.00\ ;&quot;-R$ &quot;#,##0.00\ ;&quot; R$ -&quot;#\ ;@\ "/>
    <numFmt numFmtId="165" formatCode="#,##0.00\ ;\-#,##0.00\ ;&quot; -&quot;#\ ;@\ "/>
    <numFmt numFmtId="166" formatCode="&quot;Sim&quot;;&quot;Sim&quot;;&quot;Não&quot;"/>
    <numFmt numFmtId="167" formatCode="&quot;Verdadeiro&quot;;&quot;Verdadeiro&quot;;&quot;Falso&quot;"/>
    <numFmt numFmtId="168" formatCode="&quot;Ativar&quot;;&quot;Ativar&quot;;&quot;Desativar&quot;"/>
    <numFmt numFmtId="169" formatCode="[$€-2]\ #,##0.00_);[Red]\([$€-2]\ #,##0.00\)"/>
  </numFmts>
  <fonts count="5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2"/>
      <name val="Arial"/>
      <family val="2"/>
    </font>
    <font>
      <b/>
      <sz val="11"/>
      <color indexed="8"/>
      <name val="Arial"/>
      <family val="2"/>
    </font>
    <font>
      <sz val="11"/>
      <color indexed="8"/>
      <name val="Arial"/>
      <family val="2"/>
    </font>
    <font>
      <b/>
      <sz val="10"/>
      <color indexed="8"/>
      <name val="Arial"/>
      <family val="2"/>
    </font>
    <font>
      <b/>
      <sz val="11"/>
      <color indexed="8"/>
      <name val="Verdana"/>
      <family val="2"/>
    </font>
    <font>
      <sz val="11"/>
      <color indexed="8"/>
      <name val="Verdana"/>
      <family val="2"/>
    </font>
    <font>
      <sz val="10"/>
      <color indexed="8"/>
      <name val="Verdana"/>
      <family val="2"/>
    </font>
    <font>
      <sz val="9"/>
      <color indexed="8"/>
      <name val="Verdana"/>
      <family val="2"/>
    </font>
    <font>
      <sz val="11"/>
      <color indexed="8"/>
      <name val="Arial Narrow"/>
      <family val="2"/>
    </font>
    <font>
      <b/>
      <sz val="11"/>
      <color indexed="8"/>
      <name val="Arial Narrow"/>
      <family val="2"/>
    </font>
    <font>
      <sz val="12"/>
      <color indexed="8"/>
      <name val="Arial Narrow"/>
      <family val="2"/>
    </font>
    <font>
      <b/>
      <sz val="12"/>
      <color indexed="8"/>
      <name val="Arial Narrow"/>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family val="2"/>
    </font>
    <font>
      <b/>
      <sz val="11"/>
      <color theme="1"/>
      <name val="Verdana"/>
      <family val="2"/>
    </font>
    <font>
      <sz val="11"/>
      <color theme="1"/>
      <name val="Verdana"/>
      <family val="2"/>
    </font>
    <font>
      <sz val="10"/>
      <color theme="1"/>
      <name val="Verdana"/>
      <family val="2"/>
    </font>
    <font>
      <sz val="9"/>
      <color theme="1"/>
      <name val="Verdana"/>
      <family val="2"/>
    </font>
    <font>
      <sz val="11"/>
      <color theme="1"/>
      <name val="Arial"/>
      <family val="2"/>
    </font>
    <font>
      <sz val="11"/>
      <color theme="1"/>
      <name val="Arial Narrow"/>
      <family val="2"/>
    </font>
    <font>
      <b/>
      <sz val="11"/>
      <color theme="1"/>
      <name val="Arial Narrow"/>
      <family val="2"/>
    </font>
    <font>
      <sz val="12"/>
      <color theme="1"/>
      <name val="Arial Narrow"/>
      <family val="2"/>
    </font>
    <font>
      <b/>
      <sz val="12"/>
      <color theme="1"/>
      <name val="Arial Narrow"/>
      <family val="2"/>
    </font>
    <font>
      <sz val="12"/>
      <color rgb="FF000000"/>
      <name val="Arial"/>
      <family val="2"/>
    </font>
    <font>
      <sz val="11"/>
      <color rgb="FF000000"/>
      <name val="Arial Narrow"/>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3" tint="0.7999799847602844"/>
        <bgColor indexed="64"/>
      </patternFill>
    </fill>
    <fill>
      <patternFill patternType="solid">
        <fgColor rgb="FFFFFF00"/>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0F0F0"/>
        <bgColor indexed="64"/>
      </patternFill>
    </fill>
    <fill>
      <patternFill patternType="solid">
        <fgColor theme="4" tint="0.7999799847602844"/>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medium">
        <color rgb="FF000000"/>
      </right>
      <top style="thin">
        <color rgb="FF000000"/>
      </top>
      <bottom style="thick">
        <color rgb="FF000000"/>
      </bottom>
    </border>
    <border>
      <left style="thin">
        <color rgb="FF000000"/>
      </left>
      <right style="medium">
        <color rgb="FF000000"/>
      </right>
      <top style="thin">
        <color rgb="FF000000"/>
      </top>
      <bottom style="thick">
        <color rgb="FF000000"/>
      </bottom>
    </border>
    <border>
      <left>
        <color indexed="63"/>
      </left>
      <right style="thin">
        <color rgb="FF000000"/>
      </right>
      <top style="thin">
        <color rgb="FF000000"/>
      </top>
      <bottom style="thick">
        <color rgb="FF000000"/>
      </bottom>
    </border>
    <border>
      <left style="thin">
        <color rgb="FF000000"/>
      </left>
      <right style="medium">
        <color rgb="FF000000"/>
      </right>
      <top>
        <color indexed="63"/>
      </top>
      <bottom style="thin">
        <color rgb="FF000000"/>
      </bottom>
    </border>
    <border>
      <left>
        <color indexed="63"/>
      </left>
      <right style="medium">
        <color rgb="FF000000"/>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color rgb="FF000000"/>
      </right>
      <top>
        <color indexed="63"/>
      </top>
      <bottom style="medium">
        <color rgb="FF000000"/>
      </bottom>
    </border>
    <border>
      <left>
        <color indexed="63"/>
      </left>
      <right style="thin"/>
      <top>
        <color indexed="63"/>
      </top>
      <bottom style="thin"/>
    </border>
    <border>
      <left style="thin"/>
      <right style="thin"/>
      <top>
        <color indexed="63"/>
      </top>
      <bottom style="thin"/>
    </border>
    <border>
      <left style="thin"/>
      <right/>
      <top>
        <color indexed="63"/>
      </top>
      <bottom style="thin"/>
    </border>
    <border>
      <left>
        <color indexed="63"/>
      </left>
      <right style="thin">
        <color theme="0"/>
      </right>
      <top style="thin">
        <color theme="0"/>
      </top>
      <bottom style="thin">
        <color theme="0"/>
      </bottom>
    </border>
    <border>
      <left>
        <color indexed="63"/>
      </left>
      <right style="thin">
        <color theme="0"/>
      </right>
      <top>
        <color indexed="63"/>
      </top>
      <bottom style="thin">
        <color theme="0"/>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2" fillId="17" borderId="0" applyNumberFormat="0" applyBorder="0" applyAlignment="0" applyProtection="0"/>
    <xf numFmtId="0" fontId="31" fillId="27" borderId="0" applyNumberFormat="0" applyBorder="0" applyAlignment="0" applyProtection="0"/>
    <xf numFmtId="0" fontId="2" fillId="19"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32" fillId="34" borderId="0" applyNumberFormat="0" applyBorder="0" applyAlignment="0" applyProtection="0"/>
    <xf numFmtId="0" fontId="3" fillId="7" borderId="0" applyNumberFormat="0" applyBorder="0" applyAlignment="0" applyProtection="0"/>
    <xf numFmtId="0" fontId="33" fillId="35" borderId="1" applyNumberFormat="0" applyAlignment="0" applyProtection="0"/>
    <xf numFmtId="0" fontId="4" fillId="36" borderId="2" applyNumberFormat="0" applyAlignment="0" applyProtection="0"/>
    <xf numFmtId="0" fontId="34" fillId="37" borderId="3" applyNumberFormat="0" applyAlignment="0" applyProtection="0"/>
    <xf numFmtId="0" fontId="5" fillId="38" borderId="4" applyNumberFormat="0" applyAlignment="0" applyProtection="0"/>
    <xf numFmtId="0" fontId="35" fillId="0" borderId="5" applyNumberFormat="0" applyFill="0" applyAlignment="0" applyProtection="0"/>
    <xf numFmtId="0" fontId="6" fillId="0" borderId="6" applyNumberFormat="0" applyFill="0" applyAlignment="0" applyProtection="0"/>
    <xf numFmtId="0" fontId="31" fillId="39" borderId="0" applyNumberFormat="0" applyBorder="0" applyAlignment="0" applyProtection="0"/>
    <xf numFmtId="0" fontId="2" fillId="40" borderId="0" applyNumberFormat="0" applyBorder="0" applyAlignment="0" applyProtection="0"/>
    <xf numFmtId="0" fontId="31" fillId="41" borderId="0" applyNumberFormat="0" applyBorder="0" applyAlignment="0" applyProtection="0"/>
    <xf numFmtId="0" fontId="2" fillId="42" borderId="0" applyNumberFormat="0" applyBorder="0" applyAlignment="0" applyProtection="0"/>
    <xf numFmtId="0" fontId="31" fillId="43" borderId="0" applyNumberFormat="0" applyBorder="0" applyAlignment="0" applyProtection="0"/>
    <xf numFmtId="0" fontId="2" fillId="44" borderId="0" applyNumberFormat="0" applyBorder="0" applyAlignment="0" applyProtection="0"/>
    <xf numFmtId="0" fontId="31" fillId="45" borderId="0" applyNumberFormat="0" applyBorder="0" applyAlignment="0" applyProtection="0"/>
    <xf numFmtId="0" fontId="2" fillId="29" borderId="0" applyNumberFormat="0" applyBorder="0" applyAlignment="0" applyProtection="0"/>
    <xf numFmtId="0" fontId="31" fillId="46"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2" fillId="48" borderId="0" applyNumberFormat="0" applyBorder="0" applyAlignment="0" applyProtection="0"/>
    <xf numFmtId="0" fontId="36" fillId="49" borderId="1" applyNumberFormat="0" applyAlignment="0" applyProtection="0"/>
    <xf numFmtId="0" fontId="7" fillId="13" borderId="2" applyNumberFormat="0" applyAlignment="0" applyProtection="0"/>
    <xf numFmtId="0" fontId="37" fillId="50" borderId="0" applyNumberFormat="0" applyBorder="0" applyAlignment="0" applyProtection="0"/>
    <xf numFmtId="0" fontId="8"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ill="0" applyBorder="0" applyAlignment="0" applyProtection="0"/>
    <xf numFmtId="0" fontId="38" fillId="51" borderId="0" applyNumberFormat="0" applyBorder="0" applyAlignment="0" applyProtection="0"/>
    <xf numFmtId="0" fontId="9" fillId="52" borderId="0" applyNumberFormat="0" applyBorder="0" applyAlignment="0" applyProtection="0"/>
    <xf numFmtId="0" fontId="1" fillId="0" borderId="0">
      <alignment/>
      <protection/>
    </xf>
    <xf numFmtId="0" fontId="1" fillId="0" borderId="0">
      <alignment/>
      <protection/>
    </xf>
    <xf numFmtId="0" fontId="0" fillId="53" borderId="7" applyNumberFormat="0" applyFont="0" applyAlignment="0" applyProtection="0"/>
    <xf numFmtId="0" fontId="1" fillId="54" borderId="8" applyNumberFormat="0" applyAlignment="0" applyProtection="0"/>
    <xf numFmtId="9" fontId="0" fillId="0" borderId="0" applyFont="0" applyFill="0" applyBorder="0" applyAlignment="0" applyProtection="0"/>
    <xf numFmtId="0" fontId="39" fillId="35" borderId="9" applyNumberFormat="0" applyAlignment="0" applyProtection="0"/>
    <xf numFmtId="0" fontId="10" fillId="36" borderId="10" applyNumberFormat="0" applyAlignment="0" applyProtection="0"/>
    <xf numFmtId="41" fontId="0" fillId="0" borderId="0" applyFont="0" applyFill="0" applyBorder="0" applyAlignment="0" applyProtection="0"/>
    <xf numFmtId="165" fontId="1" fillId="0" borderId="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43" fillId="0" borderId="11" applyNumberFormat="0" applyFill="0" applyAlignment="0" applyProtection="0"/>
    <xf numFmtId="0" fontId="13" fillId="0" borderId="12" applyNumberFormat="0" applyFill="0" applyAlignment="0" applyProtection="0"/>
    <xf numFmtId="0" fontId="44" fillId="0" borderId="13" applyNumberFormat="0" applyFill="0" applyAlignment="0" applyProtection="0"/>
    <xf numFmtId="0" fontId="14" fillId="0" borderId="14" applyNumberFormat="0" applyFill="0" applyAlignment="0" applyProtection="0"/>
    <xf numFmtId="0" fontId="45" fillId="0" borderId="15" applyNumberFormat="0" applyFill="0" applyAlignment="0" applyProtection="0"/>
    <xf numFmtId="0" fontId="15" fillId="0" borderId="16"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6" fillId="0" borderId="17" applyNumberFormat="0" applyFill="0" applyAlignment="0" applyProtection="0"/>
    <xf numFmtId="0" fontId="17" fillId="0" borderId="18" applyNumberFormat="0" applyFill="0" applyAlignment="0" applyProtection="0"/>
    <xf numFmtId="43" fontId="0" fillId="0" borderId="0" applyFont="0" applyFill="0" applyBorder="0" applyAlignment="0" applyProtection="0"/>
  </cellStyleXfs>
  <cellXfs count="123">
    <xf numFmtId="0" fontId="0" fillId="0" borderId="0" xfId="0" applyFont="1" applyAlignment="1">
      <alignment/>
    </xf>
    <xf numFmtId="0" fontId="46" fillId="2" borderId="19" xfId="0" applyFont="1" applyFill="1" applyBorder="1" applyAlignment="1">
      <alignment/>
    </xf>
    <xf numFmtId="44" fontId="0" fillId="6" borderId="19" xfId="75" applyFont="1" applyFill="1" applyBorder="1" applyAlignment="1">
      <alignment/>
    </xf>
    <xf numFmtId="0" fontId="46" fillId="2" borderId="19" xfId="0" applyFont="1" applyFill="1" applyBorder="1" applyAlignment="1">
      <alignment wrapText="1"/>
    </xf>
    <xf numFmtId="44" fontId="0" fillId="6" borderId="19" xfId="0" applyNumberFormat="1" applyFill="1" applyBorder="1" applyAlignment="1">
      <alignment/>
    </xf>
    <xf numFmtId="0" fontId="0" fillId="22" borderId="19" xfId="0" applyFill="1" applyBorder="1" applyAlignment="1">
      <alignment horizontal="center"/>
    </xf>
    <xf numFmtId="0" fontId="0" fillId="22" borderId="19" xfId="0" applyFill="1" applyBorder="1" applyAlignment="1">
      <alignment/>
    </xf>
    <xf numFmtId="43" fontId="0" fillId="0" borderId="19" xfId="0" applyNumberFormat="1" applyBorder="1" applyAlignment="1">
      <alignment/>
    </xf>
    <xf numFmtId="0" fontId="46" fillId="22" borderId="19" xfId="0" applyFont="1" applyFill="1" applyBorder="1" applyAlignment="1">
      <alignment/>
    </xf>
    <xf numFmtId="43" fontId="46" fillId="22" borderId="19" xfId="0" applyNumberFormat="1" applyFont="1" applyFill="1" applyBorder="1" applyAlignment="1">
      <alignment/>
    </xf>
    <xf numFmtId="0" fontId="0" fillId="55" borderId="19" xfId="0" applyFill="1" applyBorder="1" applyAlignment="1">
      <alignment horizontal="center"/>
    </xf>
    <xf numFmtId="0" fontId="0" fillId="55" borderId="19" xfId="0" applyFill="1" applyBorder="1" applyAlignment="1">
      <alignment/>
    </xf>
    <xf numFmtId="0" fontId="46" fillId="55" borderId="19" xfId="0" applyFont="1" applyFill="1" applyBorder="1" applyAlignment="1">
      <alignment/>
    </xf>
    <xf numFmtId="43" fontId="46" fillId="55" borderId="19" xfId="0" applyNumberFormat="1" applyFont="1" applyFill="1" applyBorder="1" applyAlignment="1">
      <alignment/>
    </xf>
    <xf numFmtId="0" fontId="47" fillId="32" borderId="20" xfId="0" applyFont="1" applyFill="1" applyBorder="1" applyAlignment="1">
      <alignment horizontal="center" wrapText="1"/>
    </xf>
    <xf numFmtId="0" fontId="48" fillId="0" borderId="21" xfId="0" applyFont="1" applyBorder="1" applyAlignment="1">
      <alignment horizontal="center" wrapText="1"/>
    </xf>
    <xf numFmtId="0" fontId="48" fillId="0" borderId="20" xfId="0" applyFont="1" applyBorder="1" applyAlignment="1">
      <alignment horizontal="center" wrapText="1"/>
    </xf>
    <xf numFmtId="0" fontId="48" fillId="56" borderId="20" xfId="0" applyFont="1" applyFill="1" applyBorder="1" applyAlignment="1" applyProtection="1">
      <alignment horizontal="center" wrapText="1"/>
      <protection locked="0"/>
    </xf>
    <xf numFmtId="43" fontId="48" fillId="0" borderId="20" xfId="105" applyFont="1" applyBorder="1" applyAlignment="1">
      <alignment horizontal="center" wrapText="1"/>
    </xf>
    <xf numFmtId="0" fontId="48" fillId="0" borderId="22" xfId="0" applyFont="1" applyBorder="1" applyAlignment="1">
      <alignment horizontal="center" wrapText="1"/>
    </xf>
    <xf numFmtId="0" fontId="49" fillId="0" borderId="23" xfId="0" applyFont="1" applyBorder="1" applyAlignment="1">
      <alignment horizontal="center" vertical="top" wrapText="1"/>
    </xf>
    <xf numFmtId="0" fontId="49" fillId="0" borderId="24" xfId="0" applyFont="1" applyBorder="1" applyAlignment="1">
      <alignment horizontal="center" vertical="top" wrapText="1"/>
    </xf>
    <xf numFmtId="0" fontId="50" fillId="0" borderId="24" xfId="0" applyFont="1" applyBorder="1" applyAlignment="1">
      <alignment wrapText="1"/>
    </xf>
    <xf numFmtId="0" fontId="49" fillId="56" borderId="24" xfId="0" applyFont="1" applyFill="1" applyBorder="1" applyAlignment="1" applyProtection="1">
      <alignment horizontal="center" vertical="top" wrapText="1"/>
      <protection locked="0"/>
    </xf>
    <xf numFmtId="43" fontId="49" fillId="0" borderId="24" xfId="105" applyFont="1" applyBorder="1" applyAlignment="1">
      <alignment horizontal="right" vertical="top" wrapText="1"/>
    </xf>
    <xf numFmtId="0" fontId="51" fillId="0" borderId="25" xfId="0" applyFont="1" applyBorder="1" applyAlignment="1">
      <alignment horizontal="center" vertical="top" wrapText="1"/>
    </xf>
    <xf numFmtId="0" fontId="0" fillId="0" borderId="0" xfId="0" applyFill="1" applyAlignment="1" applyProtection="1">
      <alignment/>
      <protection locked="0"/>
    </xf>
    <xf numFmtId="43" fontId="47" fillId="18" borderId="26" xfId="105" applyFont="1" applyFill="1" applyBorder="1" applyAlignment="1">
      <alignment horizontal="center" vertical="center" wrapText="1"/>
    </xf>
    <xf numFmtId="43" fontId="52" fillId="18" borderId="27" xfId="105" applyFont="1" applyFill="1" applyBorder="1" applyAlignment="1">
      <alignment vertical="center"/>
    </xf>
    <xf numFmtId="0" fontId="47" fillId="18" borderId="28" xfId="0" applyFont="1" applyFill="1" applyBorder="1" applyAlignment="1">
      <alignment horizontal="center" vertical="center" wrapText="1"/>
    </xf>
    <xf numFmtId="0" fontId="47" fillId="55" borderId="20" xfId="0" applyFont="1" applyFill="1" applyBorder="1" applyAlignment="1">
      <alignment horizontal="center" wrapText="1"/>
    </xf>
    <xf numFmtId="0" fontId="49" fillId="0" borderId="29" xfId="0" applyFont="1" applyBorder="1" applyAlignment="1">
      <alignment horizontal="center" vertical="top" wrapText="1"/>
    </xf>
    <xf numFmtId="0" fontId="49" fillId="0" borderId="30" xfId="0" applyFont="1" applyBorder="1" applyAlignment="1">
      <alignment horizontal="center" vertical="top" wrapText="1"/>
    </xf>
    <xf numFmtId="0" fontId="50" fillId="0" borderId="30" xfId="0" applyFont="1" applyBorder="1" applyAlignment="1">
      <alignment wrapText="1"/>
    </xf>
    <xf numFmtId="0" fontId="49" fillId="56" borderId="30" xfId="0" applyFont="1" applyFill="1" applyBorder="1" applyAlignment="1" applyProtection="1">
      <alignment horizontal="center" vertical="top" wrapText="1"/>
      <protection locked="0"/>
    </xf>
    <xf numFmtId="43" fontId="49" fillId="0" borderId="30" xfId="105" applyFont="1" applyBorder="1" applyAlignment="1">
      <alignment horizontal="right" vertical="top" wrapText="1"/>
    </xf>
    <xf numFmtId="0" fontId="51" fillId="0" borderId="31" xfId="0" applyFont="1" applyBorder="1" applyAlignment="1">
      <alignment horizontal="center" vertical="top" wrapText="1"/>
    </xf>
    <xf numFmtId="0" fontId="0" fillId="0" borderId="0" xfId="0" applyAlignment="1">
      <alignment wrapText="1"/>
    </xf>
    <xf numFmtId="0" fontId="0" fillId="0" borderId="0" xfId="0" applyAlignment="1" applyProtection="1">
      <alignment/>
      <protection locked="0"/>
    </xf>
    <xf numFmtId="49" fontId="18" fillId="38" borderId="32" xfId="0" applyNumberFormat="1" applyFont="1" applyFill="1" applyBorder="1" applyAlignment="1">
      <alignment horizontal="center" vertical="center"/>
    </xf>
    <xf numFmtId="49" fontId="18" fillId="38" borderId="33" xfId="0" applyNumberFormat="1" applyFont="1" applyFill="1" applyBorder="1" applyAlignment="1">
      <alignment horizontal="center" vertical="center"/>
    </xf>
    <xf numFmtId="49" fontId="19" fillId="38" borderId="33" xfId="0" applyNumberFormat="1" applyFont="1" applyFill="1" applyBorder="1" applyAlignment="1">
      <alignment horizontal="center" vertical="center" wrapText="1"/>
    </xf>
    <xf numFmtId="2" fontId="19" fillId="38" borderId="33" xfId="0" applyNumberFormat="1" applyFont="1" applyFill="1" applyBorder="1" applyAlignment="1">
      <alignment horizontal="center" vertical="center" wrapText="1"/>
    </xf>
    <xf numFmtId="43" fontId="20" fillId="38" borderId="33" xfId="105" applyFont="1" applyFill="1" applyBorder="1" applyAlignment="1" applyProtection="1">
      <alignment horizontal="center" vertical="center" wrapText="1"/>
      <protection/>
    </xf>
    <xf numFmtId="49" fontId="19" fillId="38" borderId="34" xfId="0" applyNumberFormat="1" applyFont="1" applyFill="1" applyBorder="1" applyAlignment="1">
      <alignment horizontal="center" vertical="center" wrapText="1"/>
    </xf>
    <xf numFmtId="0" fontId="0" fillId="20" borderId="19" xfId="0" applyFill="1" applyBorder="1" applyAlignment="1">
      <alignment horizontal="center"/>
    </xf>
    <xf numFmtId="0" fontId="46" fillId="20" borderId="19" xfId="0" applyFont="1" applyFill="1" applyBorder="1" applyAlignment="1">
      <alignment/>
    </xf>
    <xf numFmtId="43" fontId="46" fillId="20" borderId="19" xfId="0" applyNumberFormat="1" applyFont="1" applyFill="1" applyBorder="1" applyAlignment="1">
      <alignment/>
    </xf>
    <xf numFmtId="0" fontId="53" fillId="0" borderId="30" xfId="0" applyFont="1" applyBorder="1" applyAlignment="1">
      <alignment horizontal="center" vertical="top" wrapText="1"/>
    </xf>
    <xf numFmtId="0" fontId="53" fillId="0" borderId="30" xfId="0" applyFont="1" applyBorder="1" applyAlignment="1">
      <alignment wrapText="1"/>
    </xf>
    <xf numFmtId="0" fontId="54" fillId="0" borderId="21" xfId="0" applyFont="1" applyBorder="1" applyAlignment="1">
      <alignment horizontal="center" wrapText="1"/>
    </xf>
    <xf numFmtId="0" fontId="54" fillId="0" borderId="20" xfId="0" applyFont="1" applyBorder="1" applyAlignment="1">
      <alignment horizontal="center" wrapText="1"/>
    </xf>
    <xf numFmtId="0" fontId="54" fillId="0" borderId="22" xfId="0" applyFont="1" applyBorder="1" applyAlignment="1">
      <alignment horizontal="center" wrapText="1"/>
    </xf>
    <xf numFmtId="0" fontId="53" fillId="0" borderId="23" xfId="0" applyFont="1" applyBorder="1" applyAlignment="1">
      <alignment horizontal="center" vertical="top" wrapText="1"/>
    </xf>
    <xf numFmtId="0" fontId="53" fillId="0" borderId="24" xfId="0" applyFont="1" applyBorder="1" applyAlignment="1">
      <alignment horizontal="center" vertical="top" wrapText="1"/>
    </xf>
    <xf numFmtId="0" fontId="53" fillId="0" borderId="24" xfId="0" applyFont="1" applyBorder="1" applyAlignment="1">
      <alignment wrapText="1"/>
    </xf>
    <xf numFmtId="0" fontId="53" fillId="0" borderId="25" xfId="0" applyFont="1" applyBorder="1" applyAlignment="1">
      <alignment horizontal="center" vertical="top" wrapText="1"/>
    </xf>
    <xf numFmtId="0" fontId="47" fillId="20" borderId="20" xfId="0" applyFont="1" applyFill="1" applyBorder="1" applyAlignment="1">
      <alignment horizontal="center" wrapText="1"/>
    </xf>
    <xf numFmtId="0" fontId="53" fillId="0" borderId="29" xfId="0" applyFont="1" applyBorder="1" applyAlignment="1">
      <alignment horizontal="center" vertical="top" wrapText="1"/>
    </xf>
    <xf numFmtId="0" fontId="53" fillId="0" borderId="31" xfId="0" applyFont="1" applyBorder="1" applyAlignment="1">
      <alignment horizontal="center" vertical="top" wrapText="1"/>
    </xf>
    <xf numFmtId="0" fontId="0" fillId="20" borderId="19" xfId="0" applyFill="1" applyBorder="1" applyAlignment="1">
      <alignment horizontal="left"/>
    </xf>
    <xf numFmtId="43" fontId="0" fillId="0" borderId="19" xfId="0" applyNumberFormat="1" applyFill="1" applyBorder="1" applyAlignment="1">
      <alignment horizontal="center"/>
    </xf>
    <xf numFmtId="43" fontId="53" fillId="0" borderId="24" xfId="105" applyFont="1" applyBorder="1" applyAlignment="1">
      <alignment horizontal="right" vertical="top" wrapText="1"/>
    </xf>
    <xf numFmtId="43" fontId="54" fillId="0" borderId="20" xfId="105" applyFont="1" applyBorder="1" applyAlignment="1">
      <alignment horizontal="center" wrapText="1"/>
    </xf>
    <xf numFmtId="43" fontId="53" fillId="0" borderId="30" xfId="105" applyFont="1" applyBorder="1" applyAlignment="1">
      <alignment horizontal="right" vertical="top" wrapText="1"/>
    </xf>
    <xf numFmtId="43" fontId="0" fillId="0" borderId="0" xfId="105" applyFont="1" applyAlignment="1">
      <alignment/>
    </xf>
    <xf numFmtId="0" fontId="0" fillId="57" borderId="19" xfId="0" applyFill="1" applyBorder="1" applyAlignment="1">
      <alignment horizontal="center"/>
    </xf>
    <xf numFmtId="0" fontId="0" fillId="57" borderId="19" xfId="0" applyFill="1" applyBorder="1" applyAlignment="1">
      <alignment horizontal="left"/>
    </xf>
    <xf numFmtId="0" fontId="46" fillId="57" borderId="19" xfId="0" applyFont="1" applyFill="1" applyBorder="1" applyAlignment="1">
      <alignment/>
    </xf>
    <xf numFmtId="43" fontId="46" fillId="57" borderId="19" xfId="0" applyNumberFormat="1" applyFont="1" applyFill="1" applyBorder="1" applyAlignment="1">
      <alignment/>
    </xf>
    <xf numFmtId="0" fontId="47" fillId="57" borderId="20" xfId="0" applyFont="1" applyFill="1" applyBorder="1" applyAlignment="1">
      <alignment horizontal="center" wrapText="1"/>
    </xf>
    <xf numFmtId="0" fontId="55" fillId="0" borderId="30" xfId="0" applyFont="1" applyBorder="1" applyAlignment="1">
      <alignment horizontal="center" vertical="top" wrapText="1"/>
    </xf>
    <xf numFmtId="0" fontId="55" fillId="0" borderId="30" xfId="0" applyFont="1" applyBorder="1" applyAlignment="1">
      <alignment wrapText="1"/>
    </xf>
    <xf numFmtId="0" fontId="56" fillId="0" borderId="21" xfId="0" applyFont="1" applyBorder="1" applyAlignment="1">
      <alignment horizontal="center" wrapText="1"/>
    </xf>
    <xf numFmtId="0" fontId="56" fillId="0" borderId="20" xfId="0" applyFont="1" applyBorder="1" applyAlignment="1">
      <alignment horizontal="center" wrapText="1"/>
    </xf>
    <xf numFmtId="0" fontId="56" fillId="0" borderId="22" xfId="0" applyFont="1" applyBorder="1" applyAlignment="1">
      <alignment horizontal="center" wrapText="1"/>
    </xf>
    <xf numFmtId="0" fontId="55" fillId="0" borderId="23" xfId="0" applyFont="1" applyBorder="1" applyAlignment="1">
      <alignment horizontal="center" vertical="top" wrapText="1"/>
    </xf>
    <xf numFmtId="0" fontId="55" fillId="0" borderId="24" xfId="0" applyFont="1" applyBorder="1" applyAlignment="1">
      <alignment horizontal="center" vertical="top" wrapText="1"/>
    </xf>
    <xf numFmtId="0" fontId="55" fillId="0" borderId="24" xfId="0" applyFont="1" applyBorder="1" applyAlignment="1">
      <alignment wrapText="1"/>
    </xf>
    <xf numFmtId="0" fontId="55" fillId="0" borderId="25" xfId="0" applyFont="1" applyBorder="1" applyAlignment="1">
      <alignment horizontal="center" vertical="top" wrapText="1"/>
    </xf>
    <xf numFmtId="0" fontId="55" fillId="0" borderId="29" xfId="0" applyFont="1" applyBorder="1" applyAlignment="1">
      <alignment horizontal="center" vertical="top" wrapText="1"/>
    </xf>
    <xf numFmtId="0" fontId="55" fillId="0" borderId="31" xfId="0" applyFont="1" applyBorder="1" applyAlignment="1">
      <alignment horizontal="center" vertical="top" wrapText="1"/>
    </xf>
    <xf numFmtId="43" fontId="56" fillId="0" borderId="20" xfId="105" applyFont="1" applyBorder="1" applyAlignment="1">
      <alignment horizontal="center" wrapText="1"/>
    </xf>
    <xf numFmtId="43" fontId="55" fillId="0" borderId="24" xfId="105" applyFont="1" applyBorder="1" applyAlignment="1">
      <alignment horizontal="right" vertical="top" wrapText="1"/>
    </xf>
    <xf numFmtId="43" fontId="55" fillId="0" borderId="30" xfId="105" applyFont="1" applyBorder="1" applyAlignment="1">
      <alignment horizontal="right" vertical="top" wrapText="1"/>
    </xf>
    <xf numFmtId="43" fontId="0" fillId="57" borderId="19" xfId="0" applyNumberFormat="1" applyFill="1" applyBorder="1" applyAlignment="1">
      <alignment horizontal="left"/>
    </xf>
    <xf numFmtId="0" fontId="54" fillId="56" borderId="20" xfId="0" applyFont="1" applyFill="1" applyBorder="1" applyAlignment="1">
      <alignment horizontal="center" wrapText="1"/>
    </xf>
    <xf numFmtId="0" fontId="53" fillId="56" borderId="24" xfId="0" applyFont="1" applyFill="1" applyBorder="1" applyAlignment="1">
      <alignment horizontal="center" vertical="top" wrapText="1"/>
    </xf>
    <xf numFmtId="0" fontId="0" fillId="56" borderId="0" xfId="0" applyFill="1" applyAlignment="1">
      <alignment/>
    </xf>
    <xf numFmtId="0" fontId="53" fillId="56" borderId="30" xfId="0" applyFont="1" applyFill="1" applyBorder="1" applyAlignment="1">
      <alignment horizontal="center" vertical="top" wrapText="1"/>
    </xf>
    <xf numFmtId="0" fontId="56" fillId="56" borderId="20" xfId="0" applyFont="1" applyFill="1" applyBorder="1" applyAlignment="1">
      <alignment horizontal="center" wrapText="1"/>
    </xf>
    <xf numFmtId="0" fontId="55" fillId="56" borderId="24" xfId="0" applyFont="1" applyFill="1" applyBorder="1" applyAlignment="1">
      <alignment horizontal="center" vertical="top" wrapText="1"/>
    </xf>
    <xf numFmtId="0" fontId="55" fillId="56" borderId="30" xfId="0" applyFont="1" applyFill="1" applyBorder="1" applyAlignment="1">
      <alignment horizontal="center" vertical="top" wrapText="1"/>
    </xf>
    <xf numFmtId="0" fontId="0" fillId="0" borderId="0" xfId="0" applyFill="1" applyAlignment="1">
      <alignment/>
    </xf>
    <xf numFmtId="49" fontId="0" fillId="0" borderId="19" xfId="0" applyNumberFormat="1" applyBorder="1" applyAlignment="1">
      <alignment/>
    </xf>
    <xf numFmtId="0" fontId="0" fillId="0" borderId="0" xfId="0" applyFont="1" applyAlignment="1">
      <alignment/>
    </xf>
    <xf numFmtId="0" fontId="0" fillId="0" borderId="19" xfId="0" applyBorder="1" applyAlignment="1">
      <alignment/>
    </xf>
    <xf numFmtId="0" fontId="57" fillId="0" borderId="19" xfId="0" applyFont="1" applyBorder="1" applyAlignment="1">
      <alignment horizontal="center" vertical="top" wrapText="1"/>
    </xf>
    <xf numFmtId="0" fontId="57" fillId="0" borderId="19" xfId="0" applyFont="1" applyBorder="1" applyAlignment="1">
      <alignment wrapText="1"/>
    </xf>
    <xf numFmtId="0" fontId="55" fillId="0" borderId="19" xfId="0" applyFont="1" applyBorder="1" applyAlignment="1">
      <alignment horizontal="center" vertical="top" wrapText="1"/>
    </xf>
    <xf numFmtId="0" fontId="55" fillId="0" borderId="19" xfId="0" applyFont="1" applyBorder="1" applyAlignment="1">
      <alignment wrapText="1"/>
    </xf>
    <xf numFmtId="0" fontId="53" fillId="0" borderId="19" xfId="0" applyFont="1" applyBorder="1" applyAlignment="1">
      <alignment horizontal="center" vertical="top" wrapText="1"/>
    </xf>
    <xf numFmtId="0" fontId="53" fillId="0" borderId="19" xfId="0" applyFont="1" applyBorder="1" applyAlignment="1">
      <alignment wrapText="1"/>
    </xf>
    <xf numFmtId="43" fontId="57" fillId="0" borderId="19" xfId="105" applyFont="1" applyBorder="1" applyAlignment="1">
      <alignment horizontal="right" vertical="top" wrapText="1"/>
    </xf>
    <xf numFmtId="43" fontId="55" fillId="0" borderId="19" xfId="105" applyFont="1" applyBorder="1" applyAlignment="1">
      <alignment horizontal="right" vertical="top" wrapText="1"/>
    </xf>
    <xf numFmtId="43" fontId="53" fillId="0" borderId="19" xfId="105" applyFont="1" applyBorder="1" applyAlignment="1">
      <alignment horizontal="right" vertical="top" wrapText="1"/>
    </xf>
    <xf numFmtId="43" fontId="0" fillId="0" borderId="0" xfId="105" applyFont="1" applyAlignment="1">
      <alignment/>
    </xf>
    <xf numFmtId="49" fontId="0" fillId="58" borderId="35" xfId="0" applyNumberFormat="1" applyFont="1" applyFill="1" applyBorder="1" applyAlignment="1">
      <alignment/>
    </xf>
    <xf numFmtId="0" fontId="55" fillId="58" borderId="35" xfId="0" applyFont="1" applyFill="1" applyBorder="1" applyAlignment="1">
      <alignment horizontal="center" vertical="top" wrapText="1"/>
    </xf>
    <xf numFmtId="0" fontId="58" fillId="59" borderId="35" xfId="0" applyFont="1" applyFill="1" applyBorder="1" applyAlignment="1">
      <alignment horizontal="center" vertical="top" wrapText="1"/>
    </xf>
    <xf numFmtId="0" fontId="58" fillId="59" borderId="35" xfId="0" applyFont="1" applyFill="1" applyBorder="1" applyAlignment="1">
      <alignment horizontal="justify" vertical="top" wrapText="1"/>
    </xf>
    <xf numFmtId="8" fontId="58" fillId="59" borderId="35" xfId="0" applyNumberFormat="1" applyFont="1" applyFill="1" applyBorder="1" applyAlignment="1">
      <alignment horizontal="right" vertical="top" wrapText="1"/>
    </xf>
    <xf numFmtId="49" fontId="0" fillId="60" borderId="36" xfId="0" applyNumberFormat="1" applyFont="1" applyFill="1" applyBorder="1" applyAlignment="1">
      <alignment/>
    </xf>
    <xf numFmtId="0" fontId="55" fillId="60" borderId="36" xfId="0" applyFont="1" applyFill="1" applyBorder="1" applyAlignment="1">
      <alignment horizontal="center" vertical="top" wrapText="1"/>
    </xf>
    <xf numFmtId="0" fontId="58" fillId="61" borderId="36" xfId="0" applyFont="1" applyFill="1" applyBorder="1" applyAlignment="1">
      <alignment horizontal="center" vertical="top" wrapText="1"/>
    </xf>
    <xf numFmtId="0" fontId="58" fillId="61" borderId="36" xfId="0" applyFont="1" applyFill="1" applyBorder="1" applyAlignment="1">
      <alignment horizontal="justify" vertical="top" wrapText="1"/>
    </xf>
    <xf numFmtId="8" fontId="58" fillId="61" borderId="36" xfId="0" applyNumberFormat="1" applyFont="1" applyFill="1" applyBorder="1" applyAlignment="1">
      <alignment horizontal="right" vertical="top" wrapText="1"/>
    </xf>
    <xf numFmtId="43" fontId="0" fillId="6" borderId="19" xfId="105" applyFont="1" applyFill="1" applyBorder="1" applyAlignment="1">
      <alignment/>
    </xf>
    <xf numFmtId="0" fontId="46" fillId="0" borderId="0" xfId="0" applyFont="1" applyAlignment="1">
      <alignment horizontal="center"/>
    </xf>
    <xf numFmtId="0" fontId="46" fillId="22" borderId="19" xfId="0" applyFont="1" applyFill="1" applyBorder="1" applyAlignment="1">
      <alignment horizontal="center"/>
    </xf>
    <xf numFmtId="0" fontId="46" fillId="55" borderId="19" xfId="0" applyFont="1" applyFill="1" applyBorder="1" applyAlignment="1">
      <alignment horizontal="center"/>
    </xf>
    <xf numFmtId="0" fontId="46" fillId="20" borderId="19" xfId="0" applyFont="1" applyFill="1" applyBorder="1" applyAlignment="1">
      <alignment horizontal="center"/>
    </xf>
    <xf numFmtId="0" fontId="46" fillId="57" borderId="19" xfId="0" applyFont="1" applyFill="1" applyBorder="1" applyAlignment="1">
      <alignment horizontal="center"/>
    </xf>
  </cellXfs>
  <cellStyles count="92">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Incorreto" xfId="73"/>
    <cellStyle name="Incorreto 2" xfId="74"/>
    <cellStyle name="Currency" xfId="75"/>
    <cellStyle name="Currency [0]" xfId="76"/>
    <cellStyle name="Moeda 2" xfId="77"/>
    <cellStyle name="Neutra" xfId="78"/>
    <cellStyle name="Neutra 2" xfId="79"/>
    <cellStyle name="Normal 2" xfId="80"/>
    <cellStyle name="Normal 3" xfId="81"/>
    <cellStyle name="Nota" xfId="82"/>
    <cellStyle name="Nota 2" xfId="83"/>
    <cellStyle name="Percent" xfId="84"/>
    <cellStyle name="Saída" xfId="85"/>
    <cellStyle name="Saída 2" xfId="86"/>
    <cellStyle name="Comma [0]" xfId="87"/>
    <cellStyle name="Separador de milhares 2" xfId="88"/>
    <cellStyle name="Texto de Aviso" xfId="89"/>
    <cellStyle name="Texto de Aviso 2" xfId="90"/>
    <cellStyle name="Texto Explicativo" xfId="91"/>
    <cellStyle name="Texto Explicativo 2" xfId="92"/>
    <cellStyle name="Título" xfId="93"/>
    <cellStyle name="Título 1" xfId="94"/>
    <cellStyle name="Título 1 2" xfId="95"/>
    <cellStyle name="Título 2" xfId="96"/>
    <cellStyle name="Título 2 2" xfId="97"/>
    <cellStyle name="Título 3" xfId="98"/>
    <cellStyle name="Título 3 2" xfId="99"/>
    <cellStyle name="Título 4" xfId="100"/>
    <cellStyle name="Título 4 2" xfId="101"/>
    <cellStyle name="Título 5" xfId="102"/>
    <cellStyle name="Total" xfId="103"/>
    <cellStyle name="Total 2" xfId="104"/>
    <cellStyle name="Comma" xfId="105"/>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67"/>
  <sheetViews>
    <sheetView tabSelected="1" zoomScalePageLayoutView="0" workbookViewId="0" topLeftCell="A4">
      <selection activeCell="D14" sqref="D14"/>
    </sheetView>
  </sheetViews>
  <sheetFormatPr defaultColWidth="9.140625" defaultRowHeight="15"/>
  <cols>
    <col min="1" max="1" width="31.00390625" style="0" customWidth="1"/>
    <col min="2" max="2" width="16.57421875" style="0" customWidth="1"/>
    <col min="3" max="3" width="19.8515625" style="0" customWidth="1"/>
    <col min="4" max="4" width="17.00390625" style="0" customWidth="1"/>
    <col min="5" max="5" width="18.00390625" style="0" customWidth="1"/>
    <col min="6" max="6" width="29.28125" style="0" customWidth="1"/>
  </cols>
  <sheetData>
    <row r="1" spans="1:2" ht="15">
      <c r="A1" s="118" t="s">
        <v>17</v>
      </c>
      <c r="B1" s="118"/>
    </row>
    <row r="3" spans="1:3" ht="15">
      <c r="A3" s="1" t="s">
        <v>18</v>
      </c>
      <c r="B3" s="2">
        <v>83402.4</v>
      </c>
      <c r="C3" s="2">
        <f>B3</f>
        <v>83402.4</v>
      </c>
    </row>
    <row r="4" spans="1:3" ht="15">
      <c r="A4" s="1" t="s">
        <v>205</v>
      </c>
      <c r="B4" s="2">
        <v>215.52</v>
      </c>
      <c r="C4" s="2">
        <f>B4</f>
        <v>215.52</v>
      </c>
    </row>
    <row r="5" spans="1:3" ht="15">
      <c r="A5" s="1" t="s">
        <v>0</v>
      </c>
      <c r="B5" s="2">
        <f>SUM('Já empenhados'!R2:R320)</f>
        <v>2498.66</v>
      </c>
      <c r="C5" s="2">
        <f>B5</f>
        <v>2498.66</v>
      </c>
    </row>
    <row r="6" spans="1:3" ht="15">
      <c r="A6" s="3" t="s">
        <v>1</v>
      </c>
      <c r="B6" s="2">
        <f>B24</f>
        <v>347.89</v>
      </c>
      <c r="C6" s="2">
        <f>C24</f>
        <v>347.89</v>
      </c>
    </row>
    <row r="7" spans="1:3" ht="15">
      <c r="A7" s="3" t="s">
        <v>2</v>
      </c>
      <c r="B7" s="2">
        <f>B41</f>
        <v>2386.9</v>
      </c>
      <c r="C7" s="2">
        <f>C41</f>
        <v>2386.9</v>
      </c>
    </row>
    <row r="8" spans="1:3" ht="15">
      <c r="A8" s="3" t="s">
        <v>168</v>
      </c>
      <c r="B8" s="2">
        <f>B59</f>
        <v>12274.25</v>
      </c>
      <c r="C8" s="2">
        <f>C59</f>
        <v>12274.25</v>
      </c>
    </row>
    <row r="9" spans="1:3" ht="15">
      <c r="A9" s="3" t="s">
        <v>170</v>
      </c>
      <c r="B9" s="2">
        <f>B67</f>
        <v>3100.4700000000007</v>
      </c>
      <c r="C9" s="2">
        <f>C67</f>
        <v>3100.4700000000007</v>
      </c>
    </row>
    <row r="10" spans="1:3" ht="15">
      <c r="A10" s="3" t="s">
        <v>222</v>
      </c>
      <c r="B10" s="2">
        <v>1000</v>
      </c>
      <c r="C10" s="2">
        <v>1000</v>
      </c>
    </row>
    <row r="11" spans="1:3" ht="15">
      <c r="A11" s="3" t="s">
        <v>223</v>
      </c>
      <c r="B11" s="2">
        <v>34175.03</v>
      </c>
      <c r="C11" s="2">
        <f>B11</f>
        <v>34175.03</v>
      </c>
    </row>
    <row r="12" spans="1:3" ht="15">
      <c r="A12" s="3" t="s">
        <v>224</v>
      </c>
      <c r="B12" s="117">
        <f>SUM(Capital!R2:R15)</f>
        <v>9805</v>
      </c>
      <c r="C12" s="117">
        <f>B12</f>
        <v>9805</v>
      </c>
    </row>
    <row r="13" spans="1:3" ht="15">
      <c r="A13" s="3" t="s">
        <v>225</v>
      </c>
      <c r="B13" s="2">
        <f>B11-B12</f>
        <v>24370.03</v>
      </c>
      <c r="C13" s="2">
        <f>C11-C12</f>
        <v>24370.03</v>
      </c>
    </row>
    <row r="14" spans="1:3" ht="15">
      <c r="A14" s="1" t="s">
        <v>3</v>
      </c>
      <c r="B14" s="4">
        <f>B3-B5-B6-B7-B8-B9+B4-B10-B11</f>
        <v>27834.719999999994</v>
      </c>
      <c r="C14" s="4">
        <f>C3-C5-C6-C7-C8-C9+C4-C10-C11</f>
        <v>27834.719999999994</v>
      </c>
    </row>
    <row r="17" spans="1:3" ht="15">
      <c r="A17" s="119" t="s">
        <v>4</v>
      </c>
      <c r="B17" s="119"/>
      <c r="C17" s="119"/>
    </row>
    <row r="18" spans="1:3" ht="15">
      <c r="A18" s="5" t="s">
        <v>5</v>
      </c>
      <c r="B18" s="5" t="s">
        <v>6</v>
      </c>
      <c r="C18" s="5" t="s">
        <v>7</v>
      </c>
    </row>
    <row r="19" spans="1:3" ht="15">
      <c r="A19" s="6" t="str">
        <f>'Pregão IQ'!B2</f>
        <v>Nacional</v>
      </c>
      <c r="B19" s="7">
        <f>'Pregão IQ'!J3</f>
        <v>6.5</v>
      </c>
      <c r="C19" s="7">
        <f>'Pregão IQ'!K3</f>
        <v>6.5</v>
      </c>
    </row>
    <row r="20" spans="1:3" ht="15">
      <c r="A20" s="6" t="str">
        <f>'Pregão IQ'!B5</f>
        <v>Equipar</v>
      </c>
      <c r="B20" s="7">
        <f>'Pregão IQ'!J6</f>
        <v>10</v>
      </c>
      <c r="C20" s="7">
        <f>'Pregão IQ'!K6</f>
        <v>10</v>
      </c>
    </row>
    <row r="21" spans="1:3" ht="15">
      <c r="A21" s="6" t="str">
        <f>'Pregão IQ'!B8</f>
        <v>Prestomedi</v>
      </c>
      <c r="B21" s="7">
        <f>'Pregão IQ'!J9</f>
        <v>31.5</v>
      </c>
      <c r="C21" s="7">
        <f>'Pregão IQ'!K9</f>
        <v>31.5</v>
      </c>
    </row>
    <row r="22" spans="1:3" ht="15">
      <c r="A22" s="6" t="str">
        <f>'Pregão IQ'!B11</f>
        <v>Qualividros</v>
      </c>
      <c r="B22" s="7">
        <f>'Pregão IQ'!J12</f>
        <v>191.1</v>
      </c>
      <c r="C22" s="7">
        <f>'Pregão IQ'!K12</f>
        <v>191.1</v>
      </c>
    </row>
    <row r="23" spans="1:3" ht="15">
      <c r="A23" s="6" t="str">
        <f>'Pregão IQ'!B14</f>
        <v>Ultra Commerce</v>
      </c>
      <c r="B23" s="7">
        <f>'Pregão IQ'!J15</f>
        <v>108.79</v>
      </c>
      <c r="C23" s="7">
        <f>'Pregão IQ'!K15</f>
        <v>108.79</v>
      </c>
    </row>
    <row r="24" spans="1:3" ht="15">
      <c r="A24" s="8" t="s">
        <v>11</v>
      </c>
      <c r="B24" s="9">
        <f>SUM(B19:B23)</f>
        <v>347.89</v>
      </c>
      <c r="C24" s="9">
        <f>SUM(C19:C23)</f>
        <v>347.89</v>
      </c>
    </row>
    <row r="27" spans="1:3" ht="15">
      <c r="A27" s="120" t="s">
        <v>12</v>
      </c>
      <c r="B27" s="120"/>
      <c r="C27" s="120"/>
    </row>
    <row r="28" spans="1:3" ht="15">
      <c r="A28" s="10" t="s">
        <v>5</v>
      </c>
      <c r="B28" s="10" t="s">
        <v>6</v>
      </c>
      <c r="C28" s="10" t="s">
        <v>7</v>
      </c>
    </row>
    <row r="29" spans="1:3" ht="15">
      <c r="A29" s="11" t="str">
        <f>'Pregão IQ'!B17</f>
        <v>Brazil Up</v>
      </c>
      <c r="B29" s="7">
        <f>'Pregão IQ'!J18</f>
        <v>81.74</v>
      </c>
      <c r="C29" s="7">
        <f>'Pregão IQ'!K18</f>
        <v>81.74</v>
      </c>
    </row>
    <row r="30" spans="1:3" ht="15">
      <c r="A30" s="11" t="str">
        <f>'Pregão IQ'!B20</f>
        <v>Prima Lettera</v>
      </c>
      <c r="B30" s="7">
        <f>'Pregão IQ'!J21</f>
        <v>81.9</v>
      </c>
      <c r="C30" s="7">
        <f>'Pregão IQ'!K21</f>
        <v>81.89999999999999</v>
      </c>
    </row>
    <row r="31" spans="1:3" ht="15">
      <c r="A31" s="11" t="str">
        <f>'Pregão IQ'!B23</f>
        <v>Papelaria Dimensional</v>
      </c>
      <c r="B31" s="7">
        <f>'Pregão IQ'!J25</f>
        <v>146.36</v>
      </c>
      <c r="C31" s="7">
        <f>'Pregão IQ'!K25</f>
        <v>146.36</v>
      </c>
    </row>
    <row r="32" spans="1:3" ht="15">
      <c r="A32" s="11" t="str">
        <f>'Pregão IQ'!B27</f>
        <v>Office</v>
      </c>
      <c r="B32" s="7">
        <f>'Pregão IQ'!J28</f>
        <v>61.96</v>
      </c>
      <c r="C32" s="7">
        <f>'Pregão IQ'!K28</f>
        <v>61.96</v>
      </c>
    </row>
    <row r="33" spans="1:3" ht="15">
      <c r="A33" s="11" t="str">
        <f>'Pregão IQ'!B30</f>
        <v>Atlantis</v>
      </c>
      <c r="B33" s="7">
        <f>'Pregão IQ'!J31</f>
        <v>570</v>
      </c>
      <c r="C33" s="7">
        <f>'Pregão IQ'!K31</f>
        <v>570</v>
      </c>
    </row>
    <row r="34" spans="1:3" ht="15">
      <c r="A34" s="11" t="str">
        <f>'Pregão IQ'!B33</f>
        <v>Agnus</v>
      </c>
      <c r="B34" s="7">
        <f>'Pregão IQ'!J35</f>
        <v>594</v>
      </c>
      <c r="C34" s="7">
        <f>'Pregão IQ'!K35</f>
        <v>594</v>
      </c>
    </row>
    <row r="35" spans="1:3" ht="15">
      <c r="A35" s="11" t="str">
        <f>'Pregão IQ'!B37</f>
        <v>Belclips</v>
      </c>
      <c r="B35" s="7">
        <f>'Pregão IQ'!J42</f>
        <v>145.88</v>
      </c>
      <c r="C35" s="7">
        <f>'Pregão IQ'!K42</f>
        <v>145.88</v>
      </c>
    </row>
    <row r="36" spans="1:3" ht="15">
      <c r="A36" s="11" t="str">
        <f>'Pregão IQ'!B44</f>
        <v>Comercial Santana Werneck</v>
      </c>
      <c r="B36" s="7">
        <f>'Pregão IQ'!J45</f>
        <v>392</v>
      </c>
      <c r="C36" s="7">
        <f>'Pregão IQ'!K45</f>
        <v>392</v>
      </c>
    </row>
    <row r="37" spans="1:3" ht="15">
      <c r="A37" s="11" t="str">
        <f>'Pregão IQ'!B47</f>
        <v>Multisul</v>
      </c>
      <c r="B37" s="7">
        <f>'Pregão IQ'!J48</f>
        <v>113.4</v>
      </c>
      <c r="C37" s="7">
        <f>'Pregão IQ'!K48</f>
        <v>113.4</v>
      </c>
    </row>
    <row r="38" spans="1:3" ht="15">
      <c r="A38" s="11" t="str">
        <f>'Pregão IQ'!B50</f>
        <v>Papelaria Irmãos Borges</v>
      </c>
      <c r="B38" s="7">
        <f>'Pregão IQ'!J52</f>
        <v>84</v>
      </c>
      <c r="C38" s="7">
        <f>'Pregão IQ'!K52</f>
        <v>84</v>
      </c>
    </row>
    <row r="39" spans="1:3" ht="15">
      <c r="A39" s="11" t="str">
        <f>'Pregão IQ'!B54</f>
        <v>Papelaria Luana</v>
      </c>
      <c r="B39" s="7">
        <f>'Pregão IQ'!J55</f>
        <v>98.66</v>
      </c>
      <c r="C39" s="7">
        <f>'Pregão IQ'!K55</f>
        <v>98.66</v>
      </c>
    </row>
    <row r="40" spans="1:3" ht="15">
      <c r="A40" s="11" t="str">
        <f>'Pregão IQ'!B57</f>
        <v>TY</v>
      </c>
      <c r="B40" s="7">
        <f>'Pregão IQ'!J58</f>
        <v>17</v>
      </c>
      <c r="C40" s="7">
        <f>'Pregão IQ'!K58</f>
        <v>17</v>
      </c>
    </row>
    <row r="41" spans="1:3" ht="15">
      <c r="A41" s="12" t="s">
        <v>11</v>
      </c>
      <c r="B41" s="13">
        <f>SUM(B29:B40)</f>
        <v>2386.9</v>
      </c>
      <c r="C41" s="13">
        <f>SUM(C29:C40)</f>
        <v>2386.9</v>
      </c>
    </row>
    <row r="44" spans="1:3" ht="15">
      <c r="A44" s="121" t="s">
        <v>106</v>
      </c>
      <c r="B44" s="121"/>
      <c r="C44" s="121"/>
    </row>
    <row r="45" spans="1:3" ht="15">
      <c r="A45" s="45" t="s">
        <v>5</v>
      </c>
      <c r="B45" s="45" t="s">
        <v>6</v>
      </c>
      <c r="C45" s="45" t="s">
        <v>7</v>
      </c>
    </row>
    <row r="46" spans="1:3" ht="15">
      <c r="A46" s="60" t="str">
        <f>'Pregão IQ'!B60</f>
        <v>Orbital</v>
      </c>
      <c r="B46" s="61">
        <f>'Pregão IQ'!J61</f>
        <v>1599.98</v>
      </c>
      <c r="C46" s="61">
        <f>'Pregão IQ'!K61</f>
        <v>1599.98</v>
      </c>
    </row>
    <row r="47" spans="1:3" ht="15">
      <c r="A47" s="60" t="str">
        <f>'Pregão IQ'!B63</f>
        <v>Carvalhaes</v>
      </c>
      <c r="B47" s="61">
        <f>'Pregão IQ'!J64</f>
        <v>308</v>
      </c>
      <c r="C47" s="61">
        <f>'Pregão IQ'!K64</f>
        <v>308</v>
      </c>
    </row>
    <row r="48" spans="1:3" ht="15">
      <c r="A48" s="60" t="str">
        <f>'Pregão IQ'!B66</f>
        <v>Rey-Glass</v>
      </c>
      <c r="B48" s="61">
        <f>'Pregão IQ'!J67</f>
        <v>29.75</v>
      </c>
      <c r="C48" s="61">
        <f>'Pregão IQ'!K67</f>
        <v>29.75</v>
      </c>
    </row>
    <row r="49" spans="1:3" ht="15">
      <c r="A49" s="60" t="str">
        <f>'Pregão IQ'!B69</f>
        <v>Marcos Roberto</v>
      </c>
      <c r="B49" s="61">
        <f>'Pregão IQ'!J76</f>
        <v>2252</v>
      </c>
      <c r="C49" s="61">
        <f>'Pregão IQ'!K76</f>
        <v>2252</v>
      </c>
    </row>
    <row r="50" spans="1:3" ht="15">
      <c r="A50" s="60" t="str">
        <f>'Pregão IQ'!B78</f>
        <v>Per-Lab</v>
      </c>
      <c r="B50" s="61">
        <f>'Pregão IQ'!J80</f>
        <v>375.95</v>
      </c>
      <c r="C50" s="61">
        <f>'Pregão IQ'!K80</f>
        <v>375.95</v>
      </c>
    </row>
    <row r="51" spans="1:3" ht="15">
      <c r="A51" s="60" t="str">
        <f>'Pregão IQ'!B82</f>
        <v>Qualividros</v>
      </c>
      <c r="B51" s="61">
        <f>'Pregão IQ'!J85</f>
        <v>285.4</v>
      </c>
      <c r="C51" s="61">
        <f>'Pregão IQ'!K85</f>
        <v>285.4</v>
      </c>
    </row>
    <row r="52" spans="1:3" ht="15">
      <c r="A52" s="60" t="str">
        <f>'Pregão IQ'!B87</f>
        <v>RCL</v>
      </c>
      <c r="B52" s="61">
        <f>'Pregão IQ'!J88</f>
        <v>50.4</v>
      </c>
      <c r="C52" s="61">
        <f>'Pregão IQ'!K88</f>
        <v>50.4</v>
      </c>
    </row>
    <row r="53" spans="1:3" ht="15">
      <c r="A53" s="60" t="str">
        <f>'Pregão IQ'!B90</f>
        <v>Ana Maria</v>
      </c>
      <c r="B53" s="61">
        <f>'Pregão IQ'!J91</f>
        <v>228</v>
      </c>
      <c r="C53" s="61">
        <f>'Pregão IQ'!K91</f>
        <v>228</v>
      </c>
    </row>
    <row r="54" spans="1:3" ht="15">
      <c r="A54" s="60" t="str">
        <f>'Pregão IQ'!B93</f>
        <v>Daniel Rodrigues</v>
      </c>
      <c r="B54" s="61">
        <f>'Pregão IQ'!J95</f>
        <v>96</v>
      </c>
      <c r="C54" s="61">
        <f>'Pregão IQ'!K95</f>
        <v>96</v>
      </c>
    </row>
    <row r="55" spans="1:3" ht="15">
      <c r="A55" s="60" t="str">
        <f>'Pregão IQ'!B97</f>
        <v>Diogolab</v>
      </c>
      <c r="B55" s="61">
        <f>'Pregão IQ'!J117</f>
        <v>5904.130000000001</v>
      </c>
      <c r="C55" s="61">
        <f>'Pregão IQ'!K117</f>
        <v>5904.130000000001</v>
      </c>
    </row>
    <row r="56" spans="1:3" ht="15">
      <c r="A56" s="60" t="str">
        <f>'Pregão IQ'!B119</f>
        <v>Instrumentos Cirúrgicos Priscilla</v>
      </c>
      <c r="B56" s="61">
        <f>'Pregão IQ'!J120</f>
        <v>100.5</v>
      </c>
      <c r="C56" s="61">
        <f>'Pregão IQ'!K120</f>
        <v>100.5</v>
      </c>
    </row>
    <row r="57" spans="1:3" ht="15">
      <c r="A57" s="60" t="str">
        <f>'Pregão IQ'!B122</f>
        <v>Sislab</v>
      </c>
      <c r="B57" s="61">
        <f>'Pregão IQ'!J130</f>
        <v>1008.1399999999999</v>
      </c>
      <c r="C57" s="61">
        <f>'Pregão IQ'!K130</f>
        <v>1008.1399999999999</v>
      </c>
    </row>
    <row r="58" spans="1:3" ht="15">
      <c r="A58" s="60" t="str">
        <f>'Pregão IQ'!B132</f>
        <v>Trisul</v>
      </c>
      <c r="B58" s="7">
        <f>'Pregão IQ'!J133</f>
        <v>36</v>
      </c>
      <c r="C58" s="7">
        <f>'Pregão IQ'!K133</f>
        <v>36</v>
      </c>
    </row>
    <row r="59" spans="1:3" ht="15">
      <c r="A59" s="46" t="s">
        <v>11</v>
      </c>
      <c r="B59" s="47">
        <f>SUM(B46:B58)</f>
        <v>12274.25</v>
      </c>
      <c r="C59" s="47">
        <f>SUM(C46:C58)</f>
        <v>12274.25</v>
      </c>
    </row>
    <row r="62" spans="1:3" ht="15">
      <c r="A62" s="122" t="s">
        <v>169</v>
      </c>
      <c r="B62" s="122"/>
      <c r="C62" s="122"/>
    </row>
    <row r="63" spans="1:3" ht="15">
      <c r="A63" s="66" t="s">
        <v>5</v>
      </c>
      <c r="B63" s="66" t="s">
        <v>6</v>
      </c>
      <c r="C63" s="66" t="s">
        <v>7</v>
      </c>
    </row>
    <row r="64" spans="1:3" ht="15">
      <c r="A64" s="85" t="str">
        <f>'Pregão IQ'!B135</f>
        <v>Biosan</v>
      </c>
      <c r="B64" s="61">
        <f>'Pregão IQ'!J136</f>
        <v>70.59</v>
      </c>
      <c r="C64" s="61">
        <f>'Pregão IQ'!K136</f>
        <v>70.59</v>
      </c>
    </row>
    <row r="65" spans="1:3" ht="15">
      <c r="A65" s="67" t="str">
        <f>'Pregão IQ'!B138</f>
        <v>Rey-Glass</v>
      </c>
      <c r="B65" s="61">
        <f>'Pregão IQ'!J165</f>
        <v>2826.8800000000006</v>
      </c>
      <c r="C65" s="61">
        <f>'Pregão IQ'!K165</f>
        <v>2826.8800000000006</v>
      </c>
    </row>
    <row r="66" spans="1:3" ht="15">
      <c r="A66" s="67" t="str">
        <f>'Pregão IQ'!B167</f>
        <v>Ludwig</v>
      </c>
      <c r="B66" s="61">
        <f>'Pregão IQ'!J168</f>
        <v>203</v>
      </c>
      <c r="C66" s="61">
        <f>'Pregão IQ'!K168</f>
        <v>203</v>
      </c>
    </row>
    <row r="67" spans="1:3" ht="15">
      <c r="A67" s="68" t="s">
        <v>11</v>
      </c>
      <c r="B67" s="69">
        <f>SUM(B64:B66)</f>
        <v>3100.4700000000007</v>
      </c>
      <c r="C67" s="69">
        <f>SUM(C64:C66)</f>
        <v>3100.4700000000007</v>
      </c>
    </row>
  </sheetData>
  <sheetProtection/>
  <mergeCells count="5">
    <mergeCell ref="A1:B1"/>
    <mergeCell ref="A17:C17"/>
    <mergeCell ref="A27:C27"/>
    <mergeCell ref="A44:C44"/>
    <mergeCell ref="A62:C62"/>
  </mergeCells>
  <conditionalFormatting sqref="B14:C14">
    <cfRule type="cellIs" priority="4" dxfId="3" operator="lessThan" stopIfTrue="1">
      <formula>0</formula>
    </cfRule>
    <cfRule type="cellIs" priority="5" dxfId="4" operator="greaterThan" stopIfTrue="1">
      <formula>0</formula>
    </cfRule>
    <cfRule type="cellIs" priority="6" dxfId="3" operator="lessThan" stopIfTrue="1">
      <formula>0</formula>
    </cfRule>
  </conditionalFormatting>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68"/>
  <sheetViews>
    <sheetView zoomScalePageLayoutView="0" workbookViewId="0" topLeftCell="A1">
      <selection activeCell="M3" sqref="M3"/>
    </sheetView>
  </sheetViews>
  <sheetFormatPr defaultColWidth="9.140625" defaultRowHeight="15"/>
  <cols>
    <col min="1" max="1" width="14.57421875" style="0" bestFit="1" customWidth="1"/>
    <col min="2" max="2" width="22.57421875" style="0" customWidth="1"/>
    <col min="3" max="4" width="9.28125" style="0" bestFit="1" customWidth="1"/>
    <col min="5" max="5" width="36.140625" style="0" customWidth="1"/>
    <col min="7" max="7" width="9.28125" style="0" bestFit="1" customWidth="1"/>
    <col min="8" max="8" width="9.28125" style="38" bestFit="1" customWidth="1"/>
    <col min="9" max="9" width="11.28125" style="65" bestFit="1" customWidth="1"/>
    <col min="10" max="10" width="14.421875" style="65" customWidth="1"/>
    <col min="11" max="11" width="16.421875" style="65" customWidth="1"/>
    <col min="12" max="12" width="13.28125" style="0" customWidth="1"/>
  </cols>
  <sheetData>
    <row r="1" spans="1:12" ht="30" thickBot="1">
      <c r="A1" s="14" t="s">
        <v>19</v>
      </c>
      <c r="B1" s="14" t="s">
        <v>5</v>
      </c>
      <c r="C1" s="15" t="s">
        <v>20</v>
      </c>
      <c r="D1" s="16" t="s">
        <v>21</v>
      </c>
      <c r="E1" s="16" t="s">
        <v>22</v>
      </c>
      <c r="F1" s="16" t="s">
        <v>23</v>
      </c>
      <c r="G1" s="16" t="s">
        <v>24</v>
      </c>
      <c r="H1" s="17" t="s">
        <v>25</v>
      </c>
      <c r="I1" s="18" t="s">
        <v>26</v>
      </c>
      <c r="J1" s="18" t="s">
        <v>27</v>
      </c>
      <c r="K1" s="18" t="s">
        <v>28</v>
      </c>
      <c r="L1" s="19" t="s">
        <v>29</v>
      </c>
    </row>
    <row r="2" spans="1:12" ht="40.5" thickBot="1" thickTop="1">
      <c r="A2" t="s">
        <v>4</v>
      </c>
      <c r="B2" t="s">
        <v>8</v>
      </c>
      <c r="C2" s="20">
        <v>52338</v>
      </c>
      <c r="D2" s="21">
        <v>214</v>
      </c>
      <c r="E2" s="22" t="s">
        <v>30</v>
      </c>
      <c r="F2" s="21" t="s">
        <v>31</v>
      </c>
      <c r="G2" s="21">
        <v>2</v>
      </c>
      <c r="H2" s="23">
        <v>2</v>
      </c>
      <c r="I2" s="24">
        <v>3.25</v>
      </c>
      <c r="J2" s="24">
        <v>6.5</v>
      </c>
      <c r="K2" s="24">
        <f>I2*H2</f>
        <v>6.5</v>
      </c>
      <c r="L2" s="25" t="s">
        <v>32</v>
      </c>
    </row>
    <row r="3" spans="8:12" ht="39" thickBot="1">
      <c r="H3" s="26"/>
      <c r="I3" s="27" t="s">
        <v>33</v>
      </c>
      <c r="J3" s="28">
        <f>J2</f>
        <v>6.5</v>
      </c>
      <c r="K3" s="28">
        <f>K2</f>
        <v>6.5</v>
      </c>
      <c r="L3" s="29" t="s">
        <v>34</v>
      </c>
    </row>
    <row r="4" spans="1:12" ht="30" thickBot="1">
      <c r="A4" s="14" t="s">
        <v>19</v>
      </c>
      <c r="B4" s="14" t="s">
        <v>5</v>
      </c>
      <c r="C4" s="15" t="s">
        <v>20</v>
      </c>
      <c r="D4" s="16" t="s">
        <v>21</v>
      </c>
      <c r="E4" s="16" t="s">
        <v>22</v>
      </c>
      <c r="F4" s="16" t="s">
        <v>23</v>
      </c>
      <c r="G4" s="16" t="s">
        <v>24</v>
      </c>
      <c r="H4" s="17" t="s">
        <v>25</v>
      </c>
      <c r="I4" s="18" t="s">
        <v>26</v>
      </c>
      <c r="J4" s="18" t="s">
        <v>27</v>
      </c>
      <c r="K4" s="18" t="s">
        <v>28</v>
      </c>
      <c r="L4" s="19" t="s">
        <v>29</v>
      </c>
    </row>
    <row r="5" spans="1:12" ht="40.5" thickBot="1" thickTop="1">
      <c r="A5" t="s">
        <v>4</v>
      </c>
      <c r="B5" t="s">
        <v>9</v>
      </c>
      <c r="C5" s="20">
        <v>48475</v>
      </c>
      <c r="D5" s="21">
        <v>289</v>
      </c>
      <c r="E5" s="22" t="s">
        <v>35</v>
      </c>
      <c r="F5" s="21" t="s">
        <v>36</v>
      </c>
      <c r="G5" s="21">
        <v>5</v>
      </c>
      <c r="H5" s="23">
        <v>5</v>
      </c>
      <c r="I5" s="24">
        <v>2</v>
      </c>
      <c r="J5" s="24">
        <v>10</v>
      </c>
      <c r="K5" s="24">
        <f>I5*H5</f>
        <v>10</v>
      </c>
      <c r="L5" s="25" t="s">
        <v>32</v>
      </c>
    </row>
    <row r="6" spans="8:12" ht="39" thickBot="1">
      <c r="H6" s="26"/>
      <c r="I6" s="27" t="s">
        <v>33</v>
      </c>
      <c r="J6" s="28">
        <f>J5</f>
        <v>10</v>
      </c>
      <c r="K6" s="28">
        <f>K5</f>
        <v>10</v>
      </c>
      <c r="L6" s="29" t="s">
        <v>34</v>
      </c>
    </row>
    <row r="7" spans="1:12" ht="30" thickBot="1">
      <c r="A7" s="14" t="s">
        <v>19</v>
      </c>
      <c r="B7" s="14" t="s">
        <v>5</v>
      </c>
      <c r="C7" s="15" t="s">
        <v>20</v>
      </c>
      <c r="D7" s="16" t="s">
        <v>21</v>
      </c>
      <c r="E7" s="16" t="s">
        <v>22</v>
      </c>
      <c r="F7" s="16" t="s">
        <v>23</v>
      </c>
      <c r="G7" s="16" t="s">
        <v>24</v>
      </c>
      <c r="H7" s="17" t="s">
        <v>25</v>
      </c>
      <c r="I7" s="18" t="s">
        <v>26</v>
      </c>
      <c r="J7" s="18" t="s">
        <v>27</v>
      </c>
      <c r="K7" s="18" t="s">
        <v>28</v>
      </c>
      <c r="L7" s="19" t="s">
        <v>29</v>
      </c>
    </row>
    <row r="8" spans="1:12" ht="40.5" thickBot="1" thickTop="1">
      <c r="A8" t="s">
        <v>4</v>
      </c>
      <c r="B8" t="s">
        <v>10</v>
      </c>
      <c r="C8" s="20">
        <v>27793</v>
      </c>
      <c r="D8" s="21">
        <v>526</v>
      </c>
      <c r="E8" s="22" t="s">
        <v>37</v>
      </c>
      <c r="F8" s="21" t="s">
        <v>38</v>
      </c>
      <c r="G8" s="21">
        <v>9</v>
      </c>
      <c r="H8" s="23">
        <v>9</v>
      </c>
      <c r="I8" s="24">
        <v>3.5</v>
      </c>
      <c r="J8" s="24">
        <v>31.5</v>
      </c>
      <c r="K8" s="24">
        <f>I8*H8</f>
        <v>31.5</v>
      </c>
      <c r="L8" s="25" t="s">
        <v>32</v>
      </c>
    </row>
    <row r="9" spans="8:12" ht="39" thickBot="1">
      <c r="H9" s="26"/>
      <c r="I9" s="27" t="s">
        <v>33</v>
      </c>
      <c r="J9" s="28">
        <f>J8</f>
        <v>31.5</v>
      </c>
      <c r="K9" s="28">
        <f>K8</f>
        <v>31.5</v>
      </c>
      <c r="L9" s="29" t="s">
        <v>34</v>
      </c>
    </row>
    <row r="10" spans="1:12" ht="30" thickBot="1">
      <c r="A10" s="14" t="s">
        <v>19</v>
      </c>
      <c r="B10" s="14" t="s">
        <v>5</v>
      </c>
      <c r="C10" s="15" t="s">
        <v>20</v>
      </c>
      <c r="D10" s="16" t="s">
        <v>21</v>
      </c>
      <c r="E10" s="16" t="s">
        <v>22</v>
      </c>
      <c r="F10" s="16" t="s">
        <v>23</v>
      </c>
      <c r="G10" s="16" t="s">
        <v>24</v>
      </c>
      <c r="H10" s="17" t="s">
        <v>25</v>
      </c>
      <c r="I10" s="18" t="s">
        <v>26</v>
      </c>
      <c r="J10" s="18" t="s">
        <v>27</v>
      </c>
      <c r="K10" s="18" t="s">
        <v>28</v>
      </c>
      <c r="L10" s="19" t="s">
        <v>29</v>
      </c>
    </row>
    <row r="11" spans="1:12" ht="16.5" thickBot="1" thickTop="1">
      <c r="A11" t="s">
        <v>4</v>
      </c>
      <c r="B11" t="s">
        <v>39</v>
      </c>
      <c r="C11" s="20">
        <v>28095</v>
      </c>
      <c r="D11" s="21">
        <v>450</v>
      </c>
      <c r="E11" s="22" t="s">
        <v>40</v>
      </c>
      <c r="F11" s="21" t="s">
        <v>41</v>
      </c>
      <c r="G11" s="21">
        <v>13</v>
      </c>
      <c r="H11" s="23">
        <v>13</v>
      </c>
      <c r="I11" s="24">
        <v>14.7</v>
      </c>
      <c r="J11" s="24">
        <v>191.1</v>
      </c>
      <c r="K11" s="24">
        <f>I11*H11</f>
        <v>191.1</v>
      </c>
      <c r="L11" s="25" t="s">
        <v>32</v>
      </c>
    </row>
    <row r="12" spans="8:12" ht="39" thickBot="1">
      <c r="H12" s="26"/>
      <c r="I12" s="27" t="s">
        <v>33</v>
      </c>
      <c r="J12" s="28">
        <f>J11</f>
        <v>191.1</v>
      </c>
      <c r="K12" s="28">
        <f>K11</f>
        <v>191.1</v>
      </c>
      <c r="L12" s="29" t="s">
        <v>34</v>
      </c>
    </row>
    <row r="13" spans="1:12" ht="30" thickBot="1">
      <c r="A13" s="14" t="s">
        <v>19</v>
      </c>
      <c r="B13" s="14" t="s">
        <v>5</v>
      </c>
      <c r="C13" s="15" t="s">
        <v>20</v>
      </c>
      <c r="D13" s="16" t="s">
        <v>21</v>
      </c>
      <c r="E13" s="16" t="s">
        <v>22</v>
      </c>
      <c r="F13" s="16" t="s">
        <v>23</v>
      </c>
      <c r="G13" s="16" t="s">
        <v>24</v>
      </c>
      <c r="H13" s="17" t="s">
        <v>25</v>
      </c>
      <c r="I13" s="18" t="s">
        <v>26</v>
      </c>
      <c r="J13" s="18" t="s">
        <v>27</v>
      </c>
      <c r="K13" s="18" t="s">
        <v>28</v>
      </c>
      <c r="L13" s="19" t="s">
        <v>29</v>
      </c>
    </row>
    <row r="14" spans="1:12" ht="16.5" thickBot="1" thickTop="1">
      <c r="A14" t="s">
        <v>4</v>
      </c>
      <c r="B14" t="s">
        <v>42</v>
      </c>
      <c r="C14" s="20">
        <v>9607</v>
      </c>
      <c r="D14" s="21">
        <v>5</v>
      </c>
      <c r="E14" s="22" t="s">
        <v>43</v>
      </c>
      <c r="F14" s="21" t="s">
        <v>44</v>
      </c>
      <c r="G14" s="21">
        <v>1</v>
      </c>
      <c r="H14" s="23">
        <v>1</v>
      </c>
      <c r="I14" s="24">
        <v>108.79</v>
      </c>
      <c r="J14" s="24">
        <v>108.79</v>
      </c>
      <c r="K14" s="24">
        <f>I14*H14</f>
        <v>108.79</v>
      </c>
      <c r="L14" s="25" t="s">
        <v>45</v>
      </c>
    </row>
    <row r="15" spans="8:12" ht="39" thickBot="1">
      <c r="H15" s="26"/>
      <c r="I15" s="27" t="s">
        <v>33</v>
      </c>
      <c r="J15" s="28">
        <f>J14</f>
        <v>108.79</v>
      </c>
      <c r="K15" s="28">
        <f>K14</f>
        <v>108.79</v>
      </c>
      <c r="L15" s="29" t="s">
        <v>34</v>
      </c>
    </row>
    <row r="16" spans="1:12" ht="30" thickBot="1">
      <c r="A16" s="30" t="s">
        <v>19</v>
      </c>
      <c r="B16" s="30" t="s">
        <v>5</v>
      </c>
      <c r="C16" s="15" t="s">
        <v>20</v>
      </c>
      <c r="D16" s="16" t="s">
        <v>21</v>
      </c>
      <c r="E16" s="16" t="s">
        <v>22</v>
      </c>
      <c r="F16" s="16" t="s">
        <v>23</v>
      </c>
      <c r="G16" s="16" t="s">
        <v>24</v>
      </c>
      <c r="H16" s="17" t="s">
        <v>25</v>
      </c>
      <c r="I16" s="18" t="s">
        <v>26</v>
      </c>
      <c r="J16" s="18" t="s">
        <v>27</v>
      </c>
      <c r="K16" s="18" t="s">
        <v>28</v>
      </c>
      <c r="L16" s="19" t="s">
        <v>29</v>
      </c>
    </row>
    <row r="17" spans="1:12" ht="168" thickBot="1" thickTop="1">
      <c r="A17" t="s">
        <v>12</v>
      </c>
      <c r="B17" t="s">
        <v>46</v>
      </c>
      <c r="C17" s="20">
        <v>47418</v>
      </c>
      <c r="D17" s="21">
        <v>52</v>
      </c>
      <c r="E17" s="22" t="s">
        <v>47</v>
      </c>
      <c r="F17" s="21" t="s">
        <v>48</v>
      </c>
      <c r="G17" s="21">
        <v>2</v>
      </c>
      <c r="H17" s="23">
        <v>2</v>
      </c>
      <c r="I17" s="24">
        <v>40.87</v>
      </c>
      <c r="J17" s="24">
        <v>81.74</v>
      </c>
      <c r="K17" s="24">
        <f>I17*H17</f>
        <v>81.74</v>
      </c>
      <c r="L17" s="25" t="s">
        <v>49</v>
      </c>
    </row>
    <row r="18" spans="8:12" ht="39" thickBot="1">
      <c r="H18" s="26"/>
      <c r="I18" s="27" t="s">
        <v>33</v>
      </c>
      <c r="J18" s="28">
        <f>J17</f>
        <v>81.74</v>
      </c>
      <c r="K18" s="28">
        <f>K17</f>
        <v>81.74</v>
      </c>
      <c r="L18" s="29" t="s">
        <v>34</v>
      </c>
    </row>
    <row r="19" spans="1:12" ht="30" thickBot="1">
      <c r="A19" s="30" t="s">
        <v>19</v>
      </c>
      <c r="B19" s="30" t="s">
        <v>5</v>
      </c>
      <c r="C19" s="15" t="s">
        <v>20</v>
      </c>
      <c r="D19" s="16" t="s">
        <v>21</v>
      </c>
      <c r="E19" s="16" t="s">
        <v>22</v>
      </c>
      <c r="F19" s="16" t="s">
        <v>23</v>
      </c>
      <c r="G19" s="16" t="s">
        <v>24</v>
      </c>
      <c r="H19" s="17" t="s">
        <v>25</v>
      </c>
      <c r="I19" s="18" t="s">
        <v>26</v>
      </c>
      <c r="J19" s="18" t="s">
        <v>27</v>
      </c>
      <c r="K19" s="18" t="s">
        <v>28</v>
      </c>
      <c r="L19" s="19" t="s">
        <v>29</v>
      </c>
    </row>
    <row r="20" spans="1:12" ht="155.25" thickBot="1" thickTop="1">
      <c r="A20" t="s">
        <v>12</v>
      </c>
      <c r="B20" t="s">
        <v>50</v>
      </c>
      <c r="C20" s="20">
        <v>52883</v>
      </c>
      <c r="D20" s="21">
        <v>153</v>
      </c>
      <c r="E20" s="22" t="s">
        <v>51</v>
      </c>
      <c r="F20" s="21" t="s">
        <v>52</v>
      </c>
      <c r="G20" s="21">
        <v>10</v>
      </c>
      <c r="H20" s="23">
        <v>10</v>
      </c>
      <c r="I20" s="24">
        <v>8.19</v>
      </c>
      <c r="J20" s="24">
        <v>81.9</v>
      </c>
      <c r="K20" s="24">
        <f>I20*H20</f>
        <v>81.89999999999999</v>
      </c>
      <c r="L20" s="25" t="s">
        <v>53</v>
      </c>
    </row>
    <row r="21" spans="8:12" ht="39" thickBot="1">
      <c r="H21" s="26"/>
      <c r="I21" s="27" t="s">
        <v>33</v>
      </c>
      <c r="J21" s="28">
        <f>J20</f>
        <v>81.9</v>
      </c>
      <c r="K21" s="28">
        <f>K20</f>
        <v>81.89999999999999</v>
      </c>
      <c r="L21" s="29" t="s">
        <v>34</v>
      </c>
    </row>
    <row r="22" spans="1:12" ht="30" thickBot="1">
      <c r="A22" s="30" t="s">
        <v>19</v>
      </c>
      <c r="B22" s="30" t="s">
        <v>5</v>
      </c>
      <c r="C22" s="15" t="s">
        <v>20</v>
      </c>
      <c r="D22" s="16" t="s">
        <v>21</v>
      </c>
      <c r="E22" s="16" t="s">
        <v>22</v>
      </c>
      <c r="F22" s="16" t="s">
        <v>23</v>
      </c>
      <c r="G22" s="16" t="s">
        <v>24</v>
      </c>
      <c r="H22" s="17" t="s">
        <v>25</v>
      </c>
      <c r="I22" s="18" t="s">
        <v>26</v>
      </c>
      <c r="J22" s="18" t="s">
        <v>27</v>
      </c>
      <c r="K22" s="18" t="s">
        <v>28</v>
      </c>
      <c r="L22" s="19" t="s">
        <v>29</v>
      </c>
    </row>
    <row r="23" spans="1:12" ht="193.5" thickBot="1" thickTop="1">
      <c r="A23" t="s">
        <v>12</v>
      </c>
      <c r="B23" t="s">
        <v>13</v>
      </c>
      <c r="C23" s="31">
        <v>23741</v>
      </c>
      <c r="D23" s="32">
        <v>3</v>
      </c>
      <c r="E23" s="33" t="s">
        <v>54</v>
      </c>
      <c r="F23" s="32" t="s">
        <v>41</v>
      </c>
      <c r="G23" s="32">
        <v>4</v>
      </c>
      <c r="H23" s="34">
        <v>4</v>
      </c>
      <c r="I23" s="35">
        <v>4.59</v>
      </c>
      <c r="J23" s="35">
        <v>18.36</v>
      </c>
      <c r="K23" s="24">
        <f>I23*H23</f>
        <v>18.36</v>
      </c>
      <c r="L23" s="36" t="s">
        <v>53</v>
      </c>
    </row>
    <row r="24" spans="3:12" ht="90.75" thickBot="1">
      <c r="C24" s="20">
        <v>52875</v>
      </c>
      <c r="D24" s="21">
        <v>68</v>
      </c>
      <c r="E24" s="22" t="s">
        <v>55</v>
      </c>
      <c r="F24" s="21" t="s">
        <v>41</v>
      </c>
      <c r="G24" s="21">
        <v>10</v>
      </c>
      <c r="H24" s="23">
        <v>10</v>
      </c>
      <c r="I24" s="24">
        <v>12.8</v>
      </c>
      <c r="J24" s="24">
        <v>128</v>
      </c>
      <c r="K24" s="24">
        <f>I24*H24</f>
        <v>128</v>
      </c>
      <c r="L24" s="25" t="s">
        <v>53</v>
      </c>
    </row>
    <row r="25" spans="8:12" ht="39" thickBot="1">
      <c r="H25" s="26"/>
      <c r="I25" s="27" t="s">
        <v>33</v>
      </c>
      <c r="J25" s="28">
        <f>SUM(J23:J24)</f>
        <v>146.36</v>
      </c>
      <c r="K25" s="28">
        <f>SUM(K23:K24)</f>
        <v>146.36</v>
      </c>
      <c r="L25" s="29" t="s">
        <v>34</v>
      </c>
    </row>
    <row r="26" spans="1:12" ht="30" thickBot="1">
      <c r="A26" s="30" t="s">
        <v>19</v>
      </c>
      <c r="B26" s="30" t="s">
        <v>5</v>
      </c>
      <c r="C26" s="15" t="s">
        <v>20</v>
      </c>
      <c r="D26" s="16" t="s">
        <v>21</v>
      </c>
      <c r="E26" s="16" t="s">
        <v>22</v>
      </c>
      <c r="F26" s="16" t="s">
        <v>23</v>
      </c>
      <c r="G26" s="16" t="s">
        <v>24</v>
      </c>
      <c r="H26" s="17" t="s">
        <v>25</v>
      </c>
      <c r="I26" s="18" t="s">
        <v>26</v>
      </c>
      <c r="J26" s="18" t="s">
        <v>27</v>
      </c>
      <c r="K26" s="18" t="s">
        <v>28</v>
      </c>
      <c r="L26" s="19" t="s">
        <v>29</v>
      </c>
    </row>
    <row r="27" spans="1:12" ht="142.5" thickBot="1" thickTop="1">
      <c r="A27" t="s">
        <v>12</v>
      </c>
      <c r="B27" t="s">
        <v>56</v>
      </c>
      <c r="C27" s="20">
        <v>48656</v>
      </c>
      <c r="D27" s="21">
        <v>31</v>
      </c>
      <c r="E27" s="22" t="s">
        <v>57</v>
      </c>
      <c r="F27" s="21" t="s">
        <v>41</v>
      </c>
      <c r="G27" s="21">
        <v>2</v>
      </c>
      <c r="H27" s="23">
        <v>2</v>
      </c>
      <c r="I27" s="24">
        <v>30.98</v>
      </c>
      <c r="J27" s="24">
        <v>61.96</v>
      </c>
      <c r="K27" s="24">
        <f>I27*H27</f>
        <v>61.96</v>
      </c>
      <c r="L27" s="25" t="s">
        <v>53</v>
      </c>
    </row>
    <row r="28" spans="8:12" ht="39" thickBot="1">
      <c r="H28" s="26"/>
      <c r="I28" s="27" t="s">
        <v>33</v>
      </c>
      <c r="J28" s="28">
        <f>J27</f>
        <v>61.96</v>
      </c>
      <c r="K28" s="28">
        <f>K27</f>
        <v>61.96</v>
      </c>
      <c r="L28" s="29" t="s">
        <v>34</v>
      </c>
    </row>
    <row r="29" spans="1:12" ht="30" thickBot="1">
      <c r="A29" s="30" t="s">
        <v>19</v>
      </c>
      <c r="B29" s="30" t="s">
        <v>5</v>
      </c>
      <c r="C29" s="15" t="s">
        <v>20</v>
      </c>
      <c r="D29" s="16" t="s">
        <v>21</v>
      </c>
      <c r="E29" s="16" t="s">
        <v>22</v>
      </c>
      <c r="F29" s="16" t="s">
        <v>23</v>
      </c>
      <c r="G29" s="16" t="s">
        <v>24</v>
      </c>
      <c r="H29" s="17" t="s">
        <v>25</v>
      </c>
      <c r="I29" s="18" t="s">
        <v>26</v>
      </c>
      <c r="J29" s="18" t="s">
        <v>27</v>
      </c>
      <c r="K29" s="18" t="s">
        <v>28</v>
      </c>
      <c r="L29" s="19" t="s">
        <v>29</v>
      </c>
    </row>
    <row r="30" spans="1:12" ht="66" thickBot="1" thickTop="1">
      <c r="A30" t="s">
        <v>12</v>
      </c>
      <c r="B30" t="s">
        <v>58</v>
      </c>
      <c r="C30" s="20">
        <v>52884</v>
      </c>
      <c r="D30" s="21">
        <v>172</v>
      </c>
      <c r="E30" s="22" t="s">
        <v>59</v>
      </c>
      <c r="F30" s="21" t="s">
        <v>41</v>
      </c>
      <c r="G30" s="21">
        <v>20</v>
      </c>
      <c r="H30" s="23">
        <v>20</v>
      </c>
      <c r="I30" s="24">
        <v>28.5</v>
      </c>
      <c r="J30" s="24">
        <v>570</v>
      </c>
      <c r="K30" s="24">
        <f>I30*H30</f>
        <v>570</v>
      </c>
      <c r="L30" s="25" t="s">
        <v>53</v>
      </c>
    </row>
    <row r="31" spans="8:12" ht="39" thickBot="1">
      <c r="H31" s="26"/>
      <c r="I31" s="27" t="s">
        <v>33</v>
      </c>
      <c r="J31" s="28">
        <f>J30</f>
        <v>570</v>
      </c>
      <c r="K31" s="28">
        <f>K30</f>
        <v>570</v>
      </c>
      <c r="L31" s="29" t="s">
        <v>34</v>
      </c>
    </row>
    <row r="32" spans="1:12" ht="30" thickBot="1">
      <c r="A32" s="30" t="s">
        <v>19</v>
      </c>
      <c r="B32" s="30" t="s">
        <v>5</v>
      </c>
      <c r="C32" s="15" t="s">
        <v>20</v>
      </c>
      <c r="D32" s="16" t="s">
        <v>21</v>
      </c>
      <c r="E32" s="16" t="s">
        <v>22</v>
      </c>
      <c r="F32" s="16" t="s">
        <v>23</v>
      </c>
      <c r="G32" s="16" t="s">
        <v>24</v>
      </c>
      <c r="H32" s="17" t="s">
        <v>25</v>
      </c>
      <c r="I32" s="18" t="s">
        <v>26</v>
      </c>
      <c r="J32" s="18" t="s">
        <v>27</v>
      </c>
      <c r="K32" s="18" t="s">
        <v>28</v>
      </c>
      <c r="L32" s="19" t="s">
        <v>29</v>
      </c>
    </row>
    <row r="33" spans="1:12" ht="40.5" thickBot="1" thickTop="1">
      <c r="A33" t="s">
        <v>12</v>
      </c>
      <c r="B33" t="s">
        <v>60</v>
      </c>
      <c r="C33" s="31">
        <v>52876</v>
      </c>
      <c r="D33" s="32">
        <v>69</v>
      </c>
      <c r="E33" s="33" t="s">
        <v>61</v>
      </c>
      <c r="F33" s="32" t="s">
        <v>41</v>
      </c>
      <c r="G33" s="32">
        <v>20</v>
      </c>
      <c r="H33" s="34">
        <v>20</v>
      </c>
      <c r="I33" s="35">
        <v>14.85</v>
      </c>
      <c r="J33" s="35">
        <v>297</v>
      </c>
      <c r="K33" s="24">
        <f>I33*H33</f>
        <v>297</v>
      </c>
      <c r="L33" s="36" t="s">
        <v>53</v>
      </c>
    </row>
    <row r="34" spans="3:12" ht="52.5" thickBot="1">
      <c r="C34" s="20">
        <v>52877</v>
      </c>
      <c r="D34" s="21">
        <v>70</v>
      </c>
      <c r="E34" s="22" t="s">
        <v>62</v>
      </c>
      <c r="F34" s="21" t="s">
        <v>41</v>
      </c>
      <c r="G34" s="21">
        <v>20</v>
      </c>
      <c r="H34" s="23">
        <v>20</v>
      </c>
      <c r="I34" s="24">
        <v>14.85</v>
      </c>
      <c r="J34" s="24">
        <v>297</v>
      </c>
      <c r="K34" s="24">
        <f>I34*H34</f>
        <v>297</v>
      </c>
      <c r="L34" s="25" t="s">
        <v>53</v>
      </c>
    </row>
    <row r="35" spans="8:12" ht="39" thickBot="1">
      <c r="H35" s="26"/>
      <c r="I35" s="27" t="s">
        <v>33</v>
      </c>
      <c r="J35" s="28">
        <f>SUM(J33:J34)</f>
        <v>594</v>
      </c>
      <c r="K35" s="28">
        <f>SUM(K33:K34)</f>
        <v>594</v>
      </c>
      <c r="L35" s="29" t="s">
        <v>34</v>
      </c>
    </row>
    <row r="36" spans="1:12" ht="30" thickBot="1">
      <c r="A36" s="30" t="s">
        <v>19</v>
      </c>
      <c r="B36" s="30" t="s">
        <v>5</v>
      </c>
      <c r="C36" s="15" t="s">
        <v>20</v>
      </c>
      <c r="D36" s="16" t="s">
        <v>21</v>
      </c>
      <c r="E36" s="16" t="s">
        <v>22</v>
      </c>
      <c r="F36" s="16" t="s">
        <v>23</v>
      </c>
      <c r="G36" s="16" t="s">
        <v>24</v>
      </c>
      <c r="H36" s="17" t="s">
        <v>25</v>
      </c>
      <c r="I36" s="18" t="s">
        <v>26</v>
      </c>
      <c r="J36" s="18" t="s">
        <v>27</v>
      </c>
      <c r="K36" s="18" t="s">
        <v>28</v>
      </c>
      <c r="L36" s="19" t="s">
        <v>29</v>
      </c>
    </row>
    <row r="37" spans="1:12" ht="40.5" thickBot="1" thickTop="1">
      <c r="A37" t="s">
        <v>12</v>
      </c>
      <c r="B37" t="s">
        <v>14</v>
      </c>
      <c r="C37" s="31">
        <v>4426</v>
      </c>
      <c r="D37" s="32">
        <v>10</v>
      </c>
      <c r="E37" s="33" t="s">
        <v>63</v>
      </c>
      <c r="F37" s="32" t="s">
        <v>36</v>
      </c>
      <c r="G37" s="32">
        <v>3</v>
      </c>
      <c r="H37" s="34">
        <v>3</v>
      </c>
      <c r="I37" s="35">
        <v>3.49</v>
      </c>
      <c r="J37" s="35">
        <v>10.47</v>
      </c>
      <c r="K37" s="24">
        <f>I37*H37</f>
        <v>10.47</v>
      </c>
      <c r="L37" s="36" t="s">
        <v>64</v>
      </c>
    </row>
    <row r="38" spans="3:12" ht="65.25" thickBot="1">
      <c r="C38" s="31">
        <v>47195</v>
      </c>
      <c r="D38" s="32">
        <v>42</v>
      </c>
      <c r="E38" s="33" t="s">
        <v>65</v>
      </c>
      <c r="F38" s="32" t="s">
        <v>41</v>
      </c>
      <c r="G38" s="32">
        <v>24</v>
      </c>
      <c r="H38" s="34">
        <v>24</v>
      </c>
      <c r="I38" s="35">
        <v>1.77</v>
      </c>
      <c r="J38" s="35">
        <v>42.48</v>
      </c>
      <c r="K38" s="24">
        <f>I38*H38</f>
        <v>42.480000000000004</v>
      </c>
      <c r="L38" s="36" t="s">
        <v>53</v>
      </c>
    </row>
    <row r="39" spans="3:12" ht="39.75" thickBot="1">
      <c r="C39" s="31">
        <v>52878</v>
      </c>
      <c r="D39" s="32">
        <v>113</v>
      </c>
      <c r="E39" s="33" t="s">
        <v>66</v>
      </c>
      <c r="F39" s="32" t="s">
        <v>31</v>
      </c>
      <c r="G39" s="32">
        <v>5</v>
      </c>
      <c r="H39" s="34">
        <v>5</v>
      </c>
      <c r="I39" s="35">
        <v>3.56</v>
      </c>
      <c r="J39" s="35">
        <v>17.8</v>
      </c>
      <c r="K39" s="24">
        <f>I39*H39</f>
        <v>17.8</v>
      </c>
      <c r="L39" s="36" t="s">
        <v>53</v>
      </c>
    </row>
    <row r="40" spans="3:12" ht="39.75" thickBot="1">
      <c r="C40" s="31">
        <v>52880</v>
      </c>
      <c r="D40" s="32">
        <v>114</v>
      </c>
      <c r="E40" s="33" t="s">
        <v>67</v>
      </c>
      <c r="F40" s="32" t="s">
        <v>31</v>
      </c>
      <c r="G40" s="32">
        <v>5</v>
      </c>
      <c r="H40" s="34">
        <v>5</v>
      </c>
      <c r="I40" s="35">
        <v>3.56</v>
      </c>
      <c r="J40" s="35">
        <v>17.8</v>
      </c>
      <c r="K40" s="24">
        <f>I40*H40</f>
        <v>17.8</v>
      </c>
      <c r="L40" s="36" t="s">
        <v>53</v>
      </c>
    </row>
    <row r="41" spans="3:12" ht="78" thickBot="1">
      <c r="C41" s="20">
        <v>23766</v>
      </c>
      <c r="D41" s="21">
        <v>156</v>
      </c>
      <c r="E41" s="22" t="s">
        <v>68</v>
      </c>
      <c r="F41" s="21" t="s">
        <v>41</v>
      </c>
      <c r="G41" s="21">
        <v>1</v>
      </c>
      <c r="H41" s="23">
        <v>1</v>
      </c>
      <c r="I41" s="24">
        <v>57.33</v>
      </c>
      <c r="J41" s="24">
        <v>57.33</v>
      </c>
      <c r="K41" s="24">
        <f>I41*H41</f>
        <v>57.33</v>
      </c>
      <c r="L41" s="25" t="s">
        <v>64</v>
      </c>
    </row>
    <row r="42" spans="8:12" ht="39" thickBot="1">
      <c r="H42" s="26"/>
      <c r="I42" s="27" t="s">
        <v>33</v>
      </c>
      <c r="J42" s="28">
        <f>SUM(J37:J41)</f>
        <v>145.88</v>
      </c>
      <c r="K42" s="28">
        <f>SUM(K37:K41)</f>
        <v>145.88</v>
      </c>
      <c r="L42" s="29" t="s">
        <v>34</v>
      </c>
    </row>
    <row r="43" spans="1:12" ht="30" thickBot="1">
      <c r="A43" s="30" t="s">
        <v>19</v>
      </c>
      <c r="B43" s="30" t="s">
        <v>5</v>
      </c>
      <c r="C43" s="15" t="s">
        <v>20</v>
      </c>
      <c r="D43" s="16" t="s">
        <v>21</v>
      </c>
      <c r="E43" s="16" t="s">
        <v>22</v>
      </c>
      <c r="F43" s="16" t="s">
        <v>23</v>
      </c>
      <c r="G43" s="16" t="s">
        <v>24</v>
      </c>
      <c r="H43" s="17" t="s">
        <v>25</v>
      </c>
      <c r="I43" s="18" t="s">
        <v>26</v>
      </c>
      <c r="J43" s="18" t="s">
        <v>27</v>
      </c>
      <c r="K43" s="18" t="s">
        <v>28</v>
      </c>
      <c r="L43" s="19" t="s">
        <v>29</v>
      </c>
    </row>
    <row r="44" spans="1:12" ht="31.5" thickBot="1" thickTop="1">
      <c r="A44" t="s">
        <v>12</v>
      </c>
      <c r="B44" s="37" t="s">
        <v>69</v>
      </c>
      <c r="C44" s="20">
        <v>47209</v>
      </c>
      <c r="D44" s="21">
        <v>90</v>
      </c>
      <c r="E44" s="22" t="s">
        <v>70</v>
      </c>
      <c r="F44" s="21" t="s">
        <v>38</v>
      </c>
      <c r="G44" s="21">
        <v>200</v>
      </c>
      <c r="H44" s="23">
        <v>200</v>
      </c>
      <c r="I44" s="24">
        <v>1.96</v>
      </c>
      <c r="J44" s="24">
        <v>392</v>
      </c>
      <c r="K44" s="24">
        <f>I44*H44</f>
        <v>392</v>
      </c>
      <c r="L44" s="25" t="s">
        <v>64</v>
      </c>
    </row>
    <row r="45" spans="8:12" ht="39" thickBot="1">
      <c r="H45" s="26"/>
      <c r="I45" s="27" t="s">
        <v>33</v>
      </c>
      <c r="J45" s="28">
        <f>J44</f>
        <v>392</v>
      </c>
      <c r="K45" s="28">
        <f>K44</f>
        <v>392</v>
      </c>
      <c r="L45" s="29" t="s">
        <v>34</v>
      </c>
    </row>
    <row r="46" spans="1:12" ht="30" thickBot="1">
      <c r="A46" s="30" t="s">
        <v>19</v>
      </c>
      <c r="B46" s="30" t="s">
        <v>5</v>
      </c>
      <c r="C46" s="15" t="s">
        <v>20</v>
      </c>
      <c r="D46" s="16" t="s">
        <v>21</v>
      </c>
      <c r="E46" s="16" t="s">
        <v>22</v>
      </c>
      <c r="F46" s="16" t="s">
        <v>23</v>
      </c>
      <c r="G46" s="16" t="s">
        <v>24</v>
      </c>
      <c r="H46" s="17" t="s">
        <v>25</v>
      </c>
      <c r="I46" s="18" t="s">
        <v>26</v>
      </c>
      <c r="J46" s="18" t="s">
        <v>27</v>
      </c>
      <c r="K46" s="18" t="s">
        <v>28</v>
      </c>
      <c r="L46" s="19" t="s">
        <v>29</v>
      </c>
    </row>
    <row r="47" spans="1:12" ht="27.75" thickBot="1" thickTop="1">
      <c r="A47" t="s">
        <v>12</v>
      </c>
      <c r="B47" t="s">
        <v>15</v>
      </c>
      <c r="C47" s="20">
        <v>47242</v>
      </c>
      <c r="D47" s="21">
        <v>87</v>
      </c>
      <c r="E47" s="22" t="s">
        <v>71</v>
      </c>
      <c r="F47" s="21" t="s">
        <v>52</v>
      </c>
      <c r="G47" s="21">
        <v>70</v>
      </c>
      <c r="H47" s="23">
        <v>70</v>
      </c>
      <c r="I47" s="24">
        <v>1.62</v>
      </c>
      <c r="J47" s="24">
        <v>113.4</v>
      </c>
      <c r="K47" s="24">
        <f>I47*H47</f>
        <v>113.4</v>
      </c>
      <c r="L47" s="25" t="s">
        <v>49</v>
      </c>
    </row>
    <row r="48" spans="8:12" ht="39" thickBot="1">
      <c r="H48" s="26"/>
      <c r="I48" s="27" t="s">
        <v>33</v>
      </c>
      <c r="J48" s="28">
        <f>J47</f>
        <v>113.4</v>
      </c>
      <c r="K48" s="28">
        <f>K47</f>
        <v>113.4</v>
      </c>
      <c r="L48" s="29" t="s">
        <v>34</v>
      </c>
    </row>
    <row r="49" spans="1:12" ht="30" thickBot="1">
      <c r="A49" s="30" t="s">
        <v>19</v>
      </c>
      <c r="B49" s="30" t="s">
        <v>5</v>
      </c>
      <c r="C49" s="15" t="s">
        <v>20</v>
      </c>
      <c r="D49" s="16" t="s">
        <v>21</v>
      </c>
      <c r="E49" s="16" t="s">
        <v>22</v>
      </c>
      <c r="F49" s="16" t="s">
        <v>23</v>
      </c>
      <c r="G49" s="16" t="s">
        <v>24</v>
      </c>
      <c r="H49" s="17" t="s">
        <v>25</v>
      </c>
      <c r="I49" s="18" t="s">
        <v>26</v>
      </c>
      <c r="J49" s="18" t="s">
        <v>27</v>
      </c>
      <c r="K49" s="18" t="s">
        <v>28</v>
      </c>
      <c r="L49" s="19" t="s">
        <v>29</v>
      </c>
    </row>
    <row r="50" spans="1:12" ht="66" thickBot="1" thickTop="1">
      <c r="A50" t="s">
        <v>12</v>
      </c>
      <c r="B50" t="s">
        <v>72</v>
      </c>
      <c r="C50" s="31">
        <v>47194</v>
      </c>
      <c r="D50" s="32">
        <v>40</v>
      </c>
      <c r="E50" s="33" t="s">
        <v>73</v>
      </c>
      <c r="F50" s="32" t="s">
        <v>41</v>
      </c>
      <c r="G50" s="32">
        <v>24</v>
      </c>
      <c r="H50" s="34">
        <v>24</v>
      </c>
      <c r="I50" s="35">
        <v>1.75</v>
      </c>
      <c r="J50" s="35">
        <v>42</v>
      </c>
      <c r="K50" s="24">
        <f>I50*H50</f>
        <v>42</v>
      </c>
      <c r="L50" s="36" t="s">
        <v>53</v>
      </c>
    </row>
    <row r="51" spans="3:12" ht="65.25" thickBot="1">
      <c r="C51" s="20">
        <v>47193</v>
      </c>
      <c r="D51" s="21">
        <v>41</v>
      </c>
      <c r="E51" s="22" t="s">
        <v>74</v>
      </c>
      <c r="F51" s="21" t="s">
        <v>41</v>
      </c>
      <c r="G51" s="21">
        <v>24</v>
      </c>
      <c r="H51" s="23">
        <v>24</v>
      </c>
      <c r="I51" s="24">
        <v>1.75</v>
      </c>
      <c r="J51" s="24">
        <v>42</v>
      </c>
      <c r="K51" s="24">
        <f>I51*H51</f>
        <v>42</v>
      </c>
      <c r="L51" s="25" t="s">
        <v>53</v>
      </c>
    </row>
    <row r="52" spans="8:12" ht="39" thickBot="1">
      <c r="H52" s="26"/>
      <c r="I52" s="27" t="s">
        <v>33</v>
      </c>
      <c r="J52" s="28">
        <f>SUM(J50:J51)</f>
        <v>84</v>
      </c>
      <c r="K52" s="28">
        <f>SUM(K50:K51)</f>
        <v>84</v>
      </c>
      <c r="L52" s="29" t="s">
        <v>34</v>
      </c>
    </row>
    <row r="53" spans="1:12" ht="30" thickBot="1">
      <c r="A53" s="30" t="s">
        <v>19</v>
      </c>
      <c r="B53" s="30" t="s">
        <v>5</v>
      </c>
      <c r="C53" s="15" t="s">
        <v>20</v>
      </c>
      <c r="D53" s="16" t="s">
        <v>21</v>
      </c>
      <c r="E53" s="16" t="s">
        <v>22</v>
      </c>
      <c r="F53" s="16" t="s">
        <v>23</v>
      </c>
      <c r="G53" s="16" t="s">
        <v>24</v>
      </c>
      <c r="H53" s="17" t="s">
        <v>25</v>
      </c>
      <c r="I53" s="18" t="s">
        <v>26</v>
      </c>
      <c r="J53" s="18" t="s">
        <v>27</v>
      </c>
      <c r="K53" s="18" t="s">
        <v>28</v>
      </c>
      <c r="L53" s="19" t="s">
        <v>29</v>
      </c>
    </row>
    <row r="54" spans="1:12" ht="117" thickBot="1" thickTop="1">
      <c r="A54" t="s">
        <v>12</v>
      </c>
      <c r="B54" t="s">
        <v>75</v>
      </c>
      <c r="C54" s="20">
        <v>52893</v>
      </c>
      <c r="D54" s="21">
        <v>145</v>
      </c>
      <c r="E54" s="22" t="s">
        <v>76</v>
      </c>
      <c r="F54" s="21" t="s">
        <v>31</v>
      </c>
      <c r="G54" s="21">
        <v>2</v>
      </c>
      <c r="H54" s="23">
        <v>2</v>
      </c>
      <c r="I54" s="24">
        <v>49.33</v>
      </c>
      <c r="J54" s="24">
        <v>98.66</v>
      </c>
      <c r="K54" s="24">
        <f>I54*H54</f>
        <v>98.66</v>
      </c>
      <c r="L54" s="25" t="s">
        <v>53</v>
      </c>
    </row>
    <row r="55" spans="8:12" ht="39" thickBot="1">
      <c r="H55" s="26"/>
      <c r="I55" s="27" t="s">
        <v>33</v>
      </c>
      <c r="J55" s="28">
        <f>J54</f>
        <v>98.66</v>
      </c>
      <c r="K55" s="28">
        <f>K54</f>
        <v>98.66</v>
      </c>
      <c r="L55" s="29" t="s">
        <v>34</v>
      </c>
    </row>
    <row r="56" spans="1:12" ht="30" thickBot="1">
      <c r="A56" s="30" t="s">
        <v>19</v>
      </c>
      <c r="B56" s="30" t="s">
        <v>5</v>
      </c>
      <c r="C56" s="15" t="s">
        <v>20</v>
      </c>
      <c r="D56" s="16" t="s">
        <v>21</v>
      </c>
      <c r="E56" s="16" t="s">
        <v>22</v>
      </c>
      <c r="F56" s="16" t="s">
        <v>23</v>
      </c>
      <c r="G56" s="16" t="s">
        <v>24</v>
      </c>
      <c r="H56" s="17" t="s">
        <v>25</v>
      </c>
      <c r="I56" s="18" t="s">
        <v>26</v>
      </c>
      <c r="J56" s="18" t="s">
        <v>27</v>
      </c>
      <c r="K56" s="18" t="s">
        <v>28</v>
      </c>
      <c r="L56" s="19" t="s">
        <v>29</v>
      </c>
    </row>
    <row r="57" spans="1:12" ht="66" thickBot="1" thickTop="1">
      <c r="A57" t="s">
        <v>12</v>
      </c>
      <c r="B57" t="s">
        <v>16</v>
      </c>
      <c r="C57" s="20">
        <v>52889</v>
      </c>
      <c r="D57" s="21">
        <v>34</v>
      </c>
      <c r="E57" s="22" t="s">
        <v>77</v>
      </c>
      <c r="F57" s="21" t="s">
        <v>44</v>
      </c>
      <c r="G57" s="21">
        <v>4</v>
      </c>
      <c r="H57" s="23">
        <v>4</v>
      </c>
      <c r="I57" s="24">
        <v>4.25</v>
      </c>
      <c r="J57" s="24">
        <v>17</v>
      </c>
      <c r="K57" s="24">
        <f>I57*H57</f>
        <v>17</v>
      </c>
      <c r="L57" s="25" t="s">
        <v>78</v>
      </c>
    </row>
    <row r="58" spans="8:12" ht="39" thickBot="1">
      <c r="H58" s="26"/>
      <c r="I58" s="27" t="s">
        <v>33</v>
      </c>
      <c r="J58" s="28">
        <f>J57</f>
        <v>17</v>
      </c>
      <c r="K58" s="28">
        <f>K57</f>
        <v>17</v>
      </c>
      <c r="L58" s="29" t="s">
        <v>34</v>
      </c>
    </row>
    <row r="59" spans="1:12" ht="33.75" thickBot="1">
      <c r="A59" s="57" t="s">
        <v>19</v>
      </c>
      <c r="B59" s="57" t="s">
        <v>5</v>
      </c>
      <c r="C59" s="50" t="s">
        <v>20</v>
      </c>
      <c r="D59" s="51" t="s">
        <v>21</v>
      </c>
      <c r="E59" s="51" t="s">
        <v>22</v>
      </c>
      <c r="F59" s="51" t="s">
        <v>23</v>
      </c>
      <c r="G59" s="51" t="s">
        <v>24</v>
      </c>
      <c r="H59" s="86" t="s">
        <v>24</v>
      </c>
      <c r="I59" s="63" t="s">
        <v>26</v>
      </c>
      <c r="J59" s="63" t="s">
        <v>27</v>
      </c>
      <c r="K59" s="63" t="s">
        <v>28</v>
      </c>
      <c r="L59" s="52" t="s">
        <v>29</v>
      </c>
    </row>
    <row r="60" spans="1:12" ht="150" thickBot="1" thickTop="1">
      <c r="A60" t="s">
        <v>106</v>
      </c>
      <c r="B60" t="s">
        <v>108</v>
      </c>
      <c r="C60" s="53">
        <v>48663</v>
      </c>
      <c r="D60" s="54">
        <v>191</v>
      </c>
      <c r="E60" s="55" t="s">
        <v>107</v>
      </c>
      <c r="F60" s="54" t="s">
        <v>41</v>
      </c>
      <c r="G60" s="54">
        <v>2</v>
      </c>
      <c r="H60" s="87">
        <v>2</v>
      </c>
      <c r="I60" s="62">
        <v>799.99</v>
      </c>
      <c r="J60" s="62">
        <v>1599.98</v>
      </c>
      <c r="K60" s="62">
        <f>I60*H60</f>
        <v>1599.98</v>
      </c>
      <c r="L60" s="56" t="s">
        <v>105</v>
      </c>
    </row>
    <row r="61" spans="8:12" ht="39" thickBot="1">
      <c r="H61" s="93"/>
      <c r="I61" s="27" t="s">
        <v>33</v>
      </c>
      <c r="J61" s="28">
        <f>J60</f>
        <v>1599.98</v>
      </c>
      <c r="K61" s="28">
        <f>K60</f>
        <v>1599.98</v>
      </c>
      <c r="L61" s="29" t="s">
        <v>34</v>
      </c>
    </row>
    <row r="62" spans="1:12" ht="33.75" thickBot="1">
      <c r="A62" s="57" t="s">
        <v>19</v>
      </c>
      <c r="B62" s="57" t="s">
        <v>5</v>
      </c>
      <c r="C62" s="50" t="s">
        <v>20</v>
      </c>
      <c r="D62" s="51" t="s">
        <v>21</v>
      </c>
      <c r="E62" s="51" t="s">
        <v>22</v>
      </c>
      <c r="F62" s="51" t="s">
        <v>23</v>
      </c>
      <c r="G62" s="51" t="s">
        <v>24</v>
      </c>
      <c r="H62" s="86" t="s">
        <v>24</v>
      </c>
      <c r="I62" s="63" t="s">
        <v>26</v>
      </c>
      <c r="J62" s="63" t="s">
        <v>27</v>
      </c>
      <c r="K62" s="63" t="s">
        <v>28</v>
      </c>
      <c r="L62" s="52" t="s">
        <v>29</v>
      </c>
    </row>
    <row r="63" spans="1:12" ht="34.5" thickBot="1" thickTop="1">
      <c r="A63" t="s">
        <v>106</v>
      </c>
      <c r="B63" t="s">
        <v>110</v>
      </c>
      <c r="C63" s="53">
        <v>7309</v>
      </c>
      <c r="D63" s="54">
        <v>389</v>
      </c>
      <c r="E63" s="55" t="s">
        <v>109</v>
      </c>
      <c r="F63" s="54" t="s">
        <v>31</v>
      </c>
      <c r="G63" s="54">
        <v>28</v>
      </c>
      <c r="H63" s="87">
        <v>28</v>
      </c>
      <c r="I63" s="62">
        <v>11</v>
      </c>
      <c r="J63" s="62">
        <v>308</v>
      </c>
      <c r="K63" s="62">
        <f>I63*H63</f>
        <v>308</v>
      </c>
      <c r="L63" s="56" t="s">
        <v>105</v>
      </c>
    </row>
    <row r="64" spans="8:12" ht="39" thickBot="1">
      <c r="H64" s="93"/>
      <c r="I64" s="27" t="s">
        <v>33</v>
      </c>
      <c r="J64" s="28">
        <f>J63</f>
        <v>308</v>
      </c>
      <c r="K64" s="28">
        <f>K63</f>
        <v>308</v>
      </c>
      <c r="L64" s="29" t="s">
        <v>34</v>
      </c>
    </row>
    <row r="65" spans="1:12" ht="33.75" thickBot="1">
      <c r="A65" s="57" t="s">
        <v>19</v>
      </c>
      <c r="B65" s="57" t="s">
        <v>5</v>
      </c>
      <c r="C65" s="50" t="s">
        <v>20</v>
      </c>
      <c r="D65" s="51" t="s">
        <v>21</v>
      </c>
      <c r="E65" s="51" t="s">
        <v>22</v>
      </c>
      <c r="F65" s="51" t="s">
        <v>23</v>
      </c>
      <c r="G65" s="51" t="s">
        <v>24</v>
      </c>
      <c r="H65" s="86" t="s">
        <v>24</v>
      </c>
      <c r="I65" s="63" t="s">
        <v>26</v>
      </c>
      <c r="J65" s="63" t="s">
        <v>27</v>
      </c>
      <c r="K65" s="63" t="s">
        <v>28</v>
      </c>
      <c r="L65" s="52" t="s">
        <v>29</v>
      </c>
    </row>
    <row r="66" spans="1:12" ht="34.5" thickBot="1" thickTop="1">
      <c r="A66" t="s">
        <v>106</v>
      </c>
      <c r="B66" t="s">
        <v>112</v>
      </c>
      <c r="C66" s="53">
        <v>42895</v>
      </c>
      <c r="D66" s="54">
        <v>381</v>
      </c>
      <c r="E66" s="55" t="s">
        <v>111</v>
      </c>
      <c r="F66" s="54" t="s">
        <v>52</v>
      </c>
      <c r="G66" s="54">
        <v>25</v>
      </c>
      <c r="H66" s="87">
        <v>25</v>
      </c>
      <c r="I66" s="62">
        <v>1.19</v>
      </c>
      <c r="J66" s="62">
        <v>29.75</v>
      </c>
      <c r="K66" s="62">
        <f>I66*H66</f>
        <v>29.75</v>
      </c>
      <c r="L66" s="56" t="s">
        <v>105</v>
      </c>
    </row>
    <row r="67" spans="8:12" ht="39" thickBot="1">
      <c r="H67" s="93"/>
      <c r="I67" s="27" t="s">
        <v>33</v>
      </c>
      <c r="J67" s="28">
        <f>J66</f>
        <v>29.75</v>
      </c>
      <c r="K67" s="28">
        <f>K66</f>
        <v>29.75</v>
      </c>
      <c r="L67" s="29" t="s">
        <v>34</v>
      </c>
    </row>
    <row r="68" spans="1:12" ht="33.75" thickBot="1">
      <c r="A68" s="57" t="s">
        <v>19</v>
      </c>
      <c r="B68" s="57" t="s">
        <v>5</v>
      </c>
      <c r="C68" s="50" t="s">
        <v>20</v>
      </c>
      <c r="D68" s="51" t="s">
        <v>21</v>
      </c>
      <c r="E68" s="51" t="s">
        <v>22</v>
      </c>
      <c r="F68" s="51" t="s">
        <v>23</v>
      </c>
      <c r="G68" s="51" t="s">
        <v>24</v>
      </c>
      <c r="H68" s="86" t="s">
        <v>24</v>
      </c>
      <c r="I68" s="63" t="s">
        <v>26</v>
      </c>
      <c r="J68" s="63" t="s">
        <v>27</v>
      </c>
      <c r="K68" s="63" t="s">
        <v>28</v>
      </c>
      <c r="L68" s="52" t="s">
        <v>29</v>
      </c>
    </row>
    <row r="69" spans="1:12" ht="67.5" thickBot="1" thickTop="1">
      <c r="A69" t="s">
        <v>106</v>
      </c>
      <c r="B69" t="s">
        <v>120</v>
      </c>
      <c r="C69" s="58">
        <v>55963</v>
      </c>
      <c r="D69" s="48">
        <v>251</v>
      </c>
      <c r="E69" s="49" t="s">
        <v>113</v>
      </c>
      <c r="F69" s="48" t="s">
        <v>41</v>
      </c>
      <c r="G69" s="48">
        <v>6</v>
      </c>
      <c r="H69" s="89">
        <v>6</v>
      </c>
      <c r="I69" s="64">
        <v>5.35</v>
      </c>
      <c r="J69" s="64">
        <v>32.1</v>
      </c>
      <c r="K69" s="62">
        <f>I69*H69</f>
        <v>32.099999999999994</v>
      </c>
      <c r="L69" s="59" t="s">
        <v>105</v>
      </c>
    </row>
    <row r="70" spans="3:12" ht="50.25" thickBot="1">
      <c r="C70" s="58">
        <v>27355</v>
      </c>
      <c r="D70" s="48">
        <v>258</v>
      </c>
      <c r="E70" s="49" t="s">
        <v>114</v>
      </c>
      <c r="F70" s="48" t="s">
        <v>41</v>
      </c>
      <c r="G70" s="48">
        <v>100</v>
      </c>
      <c r="H70" s="89">
        <v>100</v>
      </c>
      <c r="I70" s="64">
        <v>1.3</v>
      </c>
      <c r="J70" s="64">
        <v>130</v>
      </c>
      <c r="K70" s="62">
        <f aca="true" t="shared" si="0" ref="K70:K75">I70*H70</f>
        <v>130</v>
      </c>
      <c r="L70" s="59" t="s">
        <v>105</v>
      </c>
    </row>
    <row r="71" spans="3:12" ht="33.75" thickBot="1">
      <c r="C71" s="58">
        <v>1901</v>
      </c>
      <c r="D71" s="48">
        <v>294</v>
      </c>
      <c r="E71" s="49" t="s">
        <v>115</v>
      </c>
      <c r="F71" s="48" t="s">
        <v>41</v>
      </c>
      <c r="G71" s="48">
        <v>8</v>
      </c>
      <c r="H71" s="89">
        <v>8</v>
      </c>
      <c r="I71" s="64">
        <v>12.98</v>
      </c>
      <c r="J71" s="64">
        <v>103.84</v>
      </c>
      <c r="K71" s="62">
        <f t="shared" si="0"/>
        <v>103.84</v>
      </c>
      <c r="L71" s="59" t="s">
        <v>105</v>
      </c>
    </row>
    <row r="72" spans="3:12" ht="17.25" thickBot="1">
      <c r="C72" s="58">
        <v>1904</v>
      </c>
      <c r="D72" s="48">
        <v>295</v>
      </c>
      <c r="E72" s="49" t="s">
        <v>116</v>
      </c>
      <c r="F72" s="48" t="s">
        <v>41</v>
      </c>
      <c r="G72" s="48">
        <v>8</v>
      </c>
      <c r="H72" s="89">
        <v>8</v>
      </c>
      <c r="I72" s="64">
        <v>13.94</v>
      </c>
      <c r="J72" s="64">
        <v>111.52</v>
      </c>
      <c r="K72" s="62">
        <f t="shared" si="0"/>
        <v>111.52</v>
      </c>
      <c r="L72" s="59" t="s">
        <v>105</v>
      </c>
    </row>
    <row r="73" spans="3:12" ht="33.75" thickBot="1">
      <c r="C73" s="58">
        <v>4037</v>
      </c>
      <c r="D73" s="48">
        <v>481</v>
      </c>
      <c r="E73" s="49" t="s">
        <v>117</v>
      </c>
      <c r="F73" s="48" t="s">
        <v>41</v>
      </c>
      <c r="G73" s="48">
        <v>8</v>
      </c>
      <c r="H73" s="89">
        <v>8</v>
      </c>
      <c r="I73" s="64">
        <v>25</v>
      </c>
      <c r="J73" s="64">
        <v>200</v>
      </c>
      <c r="K73" s="62">
        <f t="shared" si="0"/>
        <v>200</v>
      </c>
      <c r="L73" s="59" t="s">
        <v>105</v>
      </c>
    </row>
    <row r="74" spans="3:12" ht="50.25" thickBot="1">
      <c r="C74" s="58">
        <v>1998</v>
      </c>
      <c r="D74" s="48">
        <v>614</v>
      </c>
      <c r="E74" s="49" t="s">
        <v>118</v>
      </c>
      <c r="F74" s="48" t="s">
        <v>41</v>
      </c>
      <c r="G74" s="48">
        <v>20</v>
      </c>
      <c r="H74" s="89">
        <v>20</v>
      </c>
      <c r="I74" s="64">
        <v>0.96</v>
      </c>
      <c r="J74" s="64">
        <v>19.2</v>
      </c>
      <c r="K74" s="62">
        <f t="shared" si="0"/>
        <v>19.2</v>
      </c>
      <c r="L74" s="59" t="s">
        <v>105</v>
      </c>
    </row>
    <row r="75" spans="3:12" ht="17.25" thickBot="1">
      <c r="C75" s="53">
        <v>47106</v>
      </c>
      <c r="D75" s="54">
        <v>617</v>
      </c>
      <c r="E75" s="55" t="s">
        <v>119</v>
      </c>
      <c r="F75" s="54" t="s">
        <v>41</v>
      </c>
      <c r="G75" s="54">
        <v>6</v>
      </c>
      <c r="H75" s="87">
        <v>6</v>
      </c>
      <c r="I75" s="62">
        <v>275.89</v>
      </c>
      <c r="J75" s="62">
        <v>1655.34</v>
      </c>
      <c r="K75" s="62">
        <f t="shared" si="0"/>
        <v>1655.34</v>
      </c>
      <c r="L75" s="56" t="s">
        <v>105</v>
      </c>
    </row>
    <row r="76" spans="8:12" ht="39" thickBot="1">
      <c r="H76" s="88"/>
      <c r="I76" s="27" t="s">
        <v>33</v>
      </c>
      <c r="J76" s="28">
        <f>SUM(J69:J75)</f>
        <v>2252</v>
      </c>
      <c r="K76" s="28">
        <f>SUM(K69:K75)</f>
        <v>2252</v>
      </c>
      <c r="L76" s="29" t="s">
        <v>34</v>
      </c>
    </row>
    <row r="77" spans="1:12" ht="33.75" thickBot="1">
      <c r="A77" s="57" t="s">
        <v>19</v>
      </c>
      <c r="B77" s="57" t="s">
        <v>5</v>
      </c>
      <c r="C77" s="50" t="s">
        <v>20</v>
      </c>
      <c r="D77" s="51" t="s">
        <v>21</v>
      </c>
      <c r="E77" s="51" t="s">
        <v>22</v>
      </c>
      <c r="F77" s="51" t="s">
        <v>23</v>
      </c>
      <c r="G77" s="51" t="s">
        <v>24</v>
      </c>
      <c r="H77" s="86" t="s">
        <v>24</v>
      </c>
      <c r="I77" s="63" t="s">
        <v>26</v>
      </c>
      <c r="J77" s="63" t="s">
        <v>27</v>
      </c>
      <c r="K77" s="63" t="s">
        <v>28</v>
      </c>
      <c r="L77" s="52" t="s">
        <v>29</v>
      </c>
    </row>
    <row r="78" spans="1:12" ht="51" thickBot="1" thickTop="1">
      <c r="A78" t="s">
        <v>106</v>
      </c>
      <c r="B78" t="s">
        <v>123</v>
      </c>
      <c r="C78" s="58">
        <v>28013</v>
      </c>
      <c r="D78" s="48">
        <v>145</v>
      </c>
      <c r="E78" s="49" t="s">
        <v>121</v>
      </c>
      <c r="F78" s="48" t="s">
        <v>41</v>
      </c>
      <c r="G78" s="48">
        <v>6</v>
      </c>
      <c r="H78" s="89">
        <v>6</v>
      </c>
      <c r="I78" s="64">
        <v>43</v>
      </c>
      <c r="J78" s="64">
        <v>258</v>
      </c>
      <c r="K78" s="62">
        <f>I78*H78</f>
        <v>258</v>
      </c>
      <c r="L78" s="59" t="s">
        <v>105</v>
      </c>
    </row>
    <row r="79" spans="3:12" ht="33.75" thickBot="1">
      <c r="C79" s="53">
        <v>14700</v>
      </c>
      <c r="D79" s="54">
        <v>275</v>
      </c>
      <c r="E79" s="55" t="s">
        <v>122</v>
      </c>
      <c r="F79" s="54" t="s">
        <v>41</v>
      </c>
      <c r="G79" s="54">
        <v>35</v>
      </c>
      <c r="H79" s="87">
        <v>35</v>
      </c>
      <c r="I79" s="62">
        <v>3.37</v>
      </c>
      <c r="J79" s="62">
        <v>117.95</v>
      </c>
      <c r="K79" s="62">
        <f>I79*H79</f>
        <v>117.95</v>
      </c>
      <c r="L79" s="56" t="s">
        <v>105</v>
      </c>
    </row>
    <row r="80" spans="8:12" ht="39" thickBot="1">
      <c r="H80" s="93"/>
      <c r="I80" s="27" t="s">
        <v>33</v>
      </c>
      <c r="J80" s="28">
        <f>SUM(J78:J79)</f>
        <v>375.95</v>
      </c>
      <c r="K80" s="28">
        <f>SUM(K78:K79)</f>
        <v>375.95</v>
      </c>
      <c r="L80" s="29" t="s">
        <v>34</v>
      </c>
    </row>
    <row r="81" spans="1:12" ht="33.75" thickBot="1">
      <c r="A81" s="57" t="s">
        <v>19</v>
      </c>
      <c r="B81" s="57" t="s">
        <v>5</v>
      </c>
      <c r="C81" s="50" t="s">
        <v>20</v>
      </c>
      <c r="D81" s="51" t="s">
        <v>21</v>
      </c>
      <c r="E81" s="51" t="s">
        <v>22</v>
      </c>
      <c r="F81" s="51" t="s">
        <v>23</v>
      </c>
      <c r="G81" s="51" t="s">
        <v>24</v>
      </c>
      <c r="H81" s="86" t="s">
        <v>24</v>
      </c>
      <c r="I81" s="63" t="s">
        <v>26</v>
      </c>
      <c r="J81" s="63" t="s">
        <v>27</v>
      </c>
      <c r="K81" s="63" t="s">
        <v>28</v>
      </c>
      <c r="L81" s="52" t="s">
        <v>29</v>
      </c>
    </row>
    <row r="82" spans="1:12" ht="67.5" thickBot="1" thickTop="1">
      <c r="A82" t="s">
        <v>106</v>
      </c>
      <c r="B82" t="s">
        <v>39</v>
      </c>
      <c r="C82" s="58">
        <v>52892</v>
      </c>
      <c r="D82" s="48">
        <v>25</v>
      </c>
      <c r="E82" s="49" t="s">
        <v>124</v>
      </c>
      <c r="F82" s="48" t="s">
        <v>41</v>
      </c>
      <c r="G82" s="48">
        <v>8</v>
      </c>
      <c r="H82" s="89">
        <v>8</v>
      </c>
      <c r="I82" s="64">
        <v>11.25</v>
      </c>
      <c r="J82" s="64">
        <v>90</v>
      </c>
      <c r="K82" s="62">
        <f>I82*H82</f>
        <v>90</v>
      </c>
      <c r="L82" s="59" t="s">
        <v>105</v>
      </c>
    </row>
    <row r="83" spans="3:12" ht="17.25" thickBot="1">
      <c r="C83" s="58">
        <v>6039</v>
      </c>
      <c r="D83" s="48">
        <v>54</v>
      </c>
      <c r="E83" s="49" t="s">
        <v>125</v>
      </c>
      <c r="F83" s="48" t="s">
        <v>41</v>
      </c>
      <c r="G83" s="48">
        <v>100</v>
      </c>
      <c r="H83" s="89">
        <v>100</v>
      </c>
      <c r="I83" s="64">
        <v>0.49</v>
      </c>
      <c r="J83" s="64">
        <v>49</v>
      </c>
      <c r="K83" s="62">
        <f>I83*H83</f>
        <v>49</v>
      </c>
      <c r="L83" s="59" t="s">
        <v>105</v>
      </c>
    </row>
    <row r="84" spans="3:12" ht="83.25" thickBot="1">
      <c r="C84" s="53">
        <v>9508</v>
      </c>
      <c r="D84" s="54">
        <v>457</v>
      </c>
      <c r="E84" s="55" t="s">
        <v>126</v>
      </c>
      <c r="F84" s="54" t="s">
        <v>41</v>
      </c>
      <c r="G84" s="54">
        <v>30</v>
      </c>
      <c r="H84" s="87">
        <v>30</v>
      </c>
      <c r="I84" s="62">
        <v>4.88</v>
      </c>
      <c r="J84" s="62">
        <v>146.4</v>
      </c>
      <c r="K84" s="62">
        <f>I84*H84</f>
        <v>146.4</v>
      </c>
      <c r="L84" s="56" t="s">
        <v>105</v>
      </c>
    </row>
    <row r="85" spans="8:12" ht="39" thickBot="1">
      <c r="H85" s="93"/>
      <c r="I85" s="27" t="s">
        <v>33</v>
      </c>
      <c r="J85" s="28">
        <f>SUM(J82:J84)</f>
        <v>285.4</v>
      </c>
      <c r="K85" s="28">
        <f>SUM(K82:K84)</f>
        <v>285.4</v>
      </c>
      <c r="L85" s="29" t="s">
        <v>34</v>
      </c>
    </row>
    <row r="86" spans="1:12" ht="33.75" thickBot="1">
      <c r="A86" s="57" t="s">
        <v>19</v>
      </c>
      <c r="B86" s="57" t="s">
        <v>5</v>
      </c>
      <c r="C86" s="50" t="s">
        <v>20</v>
      </c>
      <c r="D86" s="51" t="s">
        <v>21</v>
      </c>
      <c r="E86" s="51" t="s">
        <v>22</v>
      </c>
      <c r="F86" s="51" t="s">
        <v>23</v>
      </c>
      <c r="G86" s="51" t="s">
        <v>24</v>
      </c>
      <c r="H86" s="86" t="s">
        <v>24</v>
      </c>
      <c r="I86" s="63" t="s">
        <v>26</v>
      </c>
      <c r="J86" s="63" t="s">
        <v>27</v>
      </c>
      <c r="K86" s="63" t="s">
        <v>28</v>
      </c>
      <c r="L86" s="52" t="s">
        <v>29</v>
      </c>
    </row>
    <row r="87" spans="1:12" ht="34.5" thickBot="1" thickTop="1">
      <c r="A87" t="s">
        <v>106</v>
      </c>
      <c r="B87" t="s">
        <v>128</v>
      </c>
      <c r="C87" s="53">
        <v>12284</v>
      </c>
      <c r="D87" s="54">
        <v>461</v>
      </c>
      <c r="E87" s="55" t="s">
        <v>127</v>
      </c>
      <c r="F87" s="54" t="s">
        <v>41</v>
      </c>
      <c r="G87" s="54">
        <v>18</v>
      </c>
      <c r="H87" s="87">
        <v>18</v>
      </c>
      <c r="I87" s="62">
        <v>2.8</v>
      </c>
      <c r="J87" s="62">
        <v>50.4</v>
      </c>
      <c r="K87" s="62">
        <f>I87*H87</f>
        <v>50.4</v>
      </c>
      <c r="L87" s="56" t="s">
        <v>105</v>
      </c>
    </row>
    <row r="88" spans="8:12" ht="39" thickBot="1">
      <c r="H88" s="93"/>
      <c r="I88" s="27" t="s">
        <v>33</v>
      </c>
      <c r="J88" s="28">
        <f>J87</f>
        <v>50.4</v>
      </c>
      <c r="K88" s="28">
        <f>K87</f>
        <v>50.4</v>
      </c>
      <c r="L88" s="29" t="s">
        <v>34</v>
      </c>
    </row>
    <row r="89" spans="1:12" ht="33.75" thickBot="1">
      <c r="A89" s="57" t="s">
        <v>19</v>
      </c>
      <c r="B89" s="57" t="s">
        <v>5</v>
      </c>
      <c r="C89" s="50" t="s">
        <v>20</v>
      </c>
      <c r="D89" s="51" t="s">
        <v>21</v>
      </c>
      <c r="E89" s="51" t="s">
        <v>22</v>
      </c>
      <c r="F89" s="51" t="s">
        <v>23</v>
      </c>
      <c r="G89" s="51" t="s">
        <v>24</v>
      </c>
      <c r="H89" s="86" t="s">
        <v>24</v>
      </c>
      <c r="I89" s="63" t="s">
        <v>26</v>
      </c>
      <c r="J89" s="63" t="s">
        <v>27</v>
      </c>
      <c r="K89" s="63" t="s">
        <v>28</v>
      </c>
      <c r="L89" s="52" t="s">
        <v>29</v>
      </c>
    </row>
    <row r="90" spans="1:12" ht="133.5" thickBot="1" thickTop="1">
      <c r="A90" t="s">
        <v>106</v>
      </c>
      <c r="B90" t="s">
        <v>130</v>
      </c>
      <c r="C90" s="53">
        <v>52888</v>
      </c>
      <c r="D90" s="54">
        <v>178</v>
      </c>
      <c r="E90" s="55" t="s">
        <v>129</v>
      </c>
      <c r="F90" s="54" t="s">
        <v>41</v>
      </c>
      <c r="G90" s="54">
        <v>12</v>
      </c>
      <c r="H90" s="87">
        <v>12</v>
      </c>
      <c r="I90" s="62">
        <v>19</v>
      </c>
      <c r="J90" s="62">
        <v>228</v>
      </c>
      <c r="K90" s="62">
        <f>I90*H90</f>
        <v>228</v>
      </c>
      <c r="L90" s="56" t="s">
        <v>105</v>
      </c>
    </row>
    <row r="91" spans="8:12" ht="39" thickBot="1">
      <c r="H91" s="93"/>
      <c r="I91" s="27" t="s">
        <v>33</v>
      </c>
      <c r="J91" s="28">
        <f>J90</f>
        <v>228</v>
      </c>
      <c r="K91" s="28">
        <f>K90</f>
        <v>228</v>
      </c>
      <c r="L91" s="29" t="s">
        <v>34</v>
      </c>
    </row>
    <row r="92" spans="1:12" ht="33.75" thickBot="1">
      <c r="A92" s="57" t="s">
        <v>19</v>
      </c>
      <c r="B92" s="57" t="s">
        <v>5</v>
      </c>
      <c r="C92" s="50" t="s">
        <v>20</v>
      </c>
      <c r="D92" s="51" t="s">
        <v>21</v>
      </c>
      <c r="E92" s="51" t="s">
        <v>22</v>
      </c>
      <c r="F92" s="51" t="s">
        <v>23</v>
      </c>
      <c r="G92" s="51" t="s">
        <v>24</v>
      </c>
      <c r="H92" s="86" t="s">
        <v>24</v>
      </c>
      <c r="I92" s="63" t="s">
        <v>26</v>
      </c>
      <c r="J92" s="63" t="s">
        <v>27</v>
      </c>
      <c r="K92" s="63" t="s">
        <v>28</v>
      </c>
      <c r="L92" s="52" t="s">
        <v>29</v>
      </c>
    </row>
    <row r="93" spans="1:12" ht="34.5" thickBot="1" thickTop="1">
      <c r="A93" t="s">
        <v>106</v>
      </c>
      <c r="B93" t="s">
        <v>133</v>
      </c>
      <c r="C93" s="58">
        <v>48651</v>
      </c>
      <c r="D93" s="48">
        <v>13</v>
      </c>
      <c r="E93" s="49" t="s">
        <v>131</v>
      </c>
      <c r="F93" s="48" t="s">
        <v>41</v>
      </c>
      <c r="G93" s="48">
        <v>10</v>
      </c>
      <c r="H93" s="89">
        <v>10</v>
      </c>
      <c r="I93" s="64">
        <v>4.8</v>
      </c>
      <c r="J93" s="64">
        <v>48</v>
      </c>
      <c r="K93" s="62">
        <f>I93*H93</f>
        <v>48</v>
      </c>
      <c r="L93" s="59" t="s">
        <v>105</v>
      </c>
    </row>
    <row r="94" spans="3:12" ht="33.75" thickBot="1">
      <c r="C94" s="53">
        <v>48652</v>
      </c>
      <c r="D94" s="54">
        <v>14</v>
      </c>
      <c r="E94" s="55" t="s">
        <v>132</v>
      </c>
      <c r="F94" s="54" t="s">
        <v>41</v>
      </c>
      <c r="G94" s="54">
        <v>10</v>
      </c>
      <c r="H94" s="87">
        <v>10</v>
      </c>
      <c r="I94" s="62">
        <v>4.8</v>
      </c>
      <c r="J94" s="62">
        <v>48</v>
      </c>
      <c r="K94" s="62">
        <f>I94*H94</f>
        <v>48</v>
      </c>
      <c r="L94" s="56" t="s">
        <v>105</v>
      </c>
    </row>
    <row r="95" spans="8:12" ht="39" thickBot="1">
      <c r="H95" s="93"/>
      <c r="I95" s="27" t="s">
        <v>33</v>
      </c>
      <c r="J95" s="28">
        <f>SUM(J93:J94)</f>
        <v>96</v>
      </c>
      <c r="K95" s="28">
        <f>SUM(K93:K94)</f>
        <v>96</v>
      </c>
      <c r="L95" s="29" t="s">
        <v>34</v>
      </c>
    </row>
    <row r="96" spans="1:12" ht="33.75" thickBot="1">
      <c r="A96" s="57" t="s">
        <v>19</v>
      </c>
      <c r="B96" s="57" t="s">
        <v>5</v>
      </c>
      <c r="C96" s="50" t="s">
        <v>20</v>
      </c>
      <c r="D96" s="51" t="s">
        <v>21</v>
      </c>
      <c r="E96" s="51" t="s">
        <v>22</v>
      </c>
      <c r="F96" s="51" t="s">
        <v>23</v>
      </c>
      <c r="G96" s="51" t="s">
        <v>24</v>
      </c>
      <c r="H96" s="86" t="s">
        <v>24</v>
      </c>
      <c r="I96" s="63" t="s">
        <v>26</v>
      </c>
      <c r="J96" s="63" t="s">
        <v>27</v>
      </c>
      <c r="K96" s="63" t="s">
        <v>28</v>
      </c>
      <c r="L96" s="52" t="s">
        <v>29</v>
      </c>
    </row>
    <row r="97" spans="1:12" ht="51" thickBot="1" thickTop="1">
      <c r="A97" t="s">
        <v>106</v>
      </c>
      <c r="B97" t="s">
        <v>154</v>
      </c>
      <c r="C97" s="58">
        <v>13377</v>
      </c>
      <c r="D97" s="48">
        <v>17</v>
      </c>
      <c r="E97" s="49" t="s">
        <v>134</v>
      </c>
      <c r="F97" s="48" t="s">
        <v>41</v>
      </c>
      <c r="G97" s="48">
        <v>30</v>
      </c>
      <c r="H97" s="89">
        <v>30</v>
      </c>
      <c r="I97" s="64">
        <v>9.99</v>
      </c>
      <c r="J97" s="64">
        <v>299.7</v>
      </c>
      <c r="K97" s="62">
        <f aca="true" t="shared" si="1" ref="K97:K116">I97*H97</f>
        <v>299.7</v>
      </c>
      <c r="L97" s="59" t="s">
        <v>105</v>
      </c>
    </row>
    <row r="98" spans="3:12" ht="33.75" thickBot="1">
      <c r="C98" s="58">
        <v>6147</v>
      </c>
      <c r="D98" s="48">
        <v>29</v>
      </c>
      <c r="E98" s="49" t="s">
        <v>135</v>
      </c>
      <c r="F98" s="48" t="s">
        <v>41</v>
      </c>
      <c r="G98" s="48">
        <v>10</v>
      </c>
      <c r="H98" s="89">
        <v>10</v>
      </c>
      <c r="I98" s="64">
        <v>8.78</v>
      </c>
      <c r="J98" s="64">
        <v>87.8</v>
      </c>
      <c r="K98" s="62">
        <f t="shared" si="1"/>
        <v>87.8</v>
      </c>
      <c r="L98" s="59" t="s">
        <v>105</v>
      </c>
    </row>
    <row r="99" spans="3:12" ht="33.75" thickBot="1">
      <c r="C99" s="58">
        <v>1769</v>
      </c>
      <c r="D99" s="48">
        <v>40</v>
      </c>
      <c r="E99" s="49" t="s">
        <v>136</v>
      </c>
      <c r="F99" s="48" t="s">
        <v>41</v>
      </c>
      <c r="G99" s="48">
        <v>12</v>
      </c>
      <c r="H99" s="89">
        <v>12</v>
      </c>
      <c r="I99" s="64">
        <v>5.97</v>
      </c>
      <c r="J99" s="64">
        <v>71.64</v>
      </c>
      <c r="K99" s="62">
        <f t="shared" si="1"/>
        <v>71.64</v>
      </c>
      <c r="L99" s="59" t="s">
        <v>105</v>
      </c>
    </row>
    <row r="100" spans="3:12" ht="33.75" thickBot="1">
      <c r="C100" s="58">
        <v>2534</v>
      </c>
      <c r="D100" s="48">
        <v>41</v>
      </c>
      <c r="E100" s="49" t="s">
        <v>137</v>
      </c>
      <c r="F100" s="48" t="s">
        <v>41</v>
      </c>
      <c r="G100" s="48">
        <v>40</v>
      </c>
      <c r="H100" s="89">
        <v>40</v>
      </c>
      <c r="I100" s="64">
        <v>6.98</v>
      </c>
      <c r="J100" s="64">
        <v>279.2</v>
      </c>
      <c r="K100" s="62">
        <f t="shared" si="1"/>
        <v>279.20000000000005</v>
      </c>
      <c r="L100" s="59" t="s">
        <v>105</v>
      </c>
    </row>
    <row r="101" spans="3:12" ht="33.75" thickBot="1">
      <c r="C101" s="58">
        <v>6146</v>
      </c>
      <c r="D101" s="48">
        <v>42</v>
      </c>
      <c r="E101" s="49" t="s">
        <v>138</v>
      </c>
      <c r="F101" s="48" t="s">
        <v>41</v>
      </c>
      <c r="G101" s="48">
        <v>20</v>
      </c>
      <c r="H101" s="89">
        <v>20</v>
      </c>
      <c r="I101" s="64">
        <v>4.99</v>
      </c>
      <c r="J101" s="64">
        <v>99.8</v>
      </c>
      <c r="K101" s="62">
        <f t="shared" si="1"/>
        <v>99.80000000000001</v>
      </c>
      <c r="L101" s="59" t="s">
        <v>105</v>
      </c>
    </row>
    <row r="102" spans="3:12" ht="33.75" thickBot="1">
      <c r="C102" s="58">
        <v>17382</v>
      </c>
      <c r="D102" s="48">
        <v>85</v>
      </c>
      <c r="E102" s="49" t="s">
        <v>139</v>
      </c>
      <c r="F102" s="48" t="s">
        <v>41</v>
      </c>
      <c r="G102" s="48">
        <v>50</v>
      </c>
      <c r="H102" s="89">
        <v>50</v>
      </c>
      <c r="I102" s="64">
        <v>1.88</v>
      </c>
      <c r="J102" s="64">
        <v>94</v>
      </c>
      <c r="K102" s="62">
        <f t="shared" si="1"/>
        <v>94</v>
      </c>
      <c r="L102" s="59" t="s">
        <v>105</v>
      </c>
    </row>
    <row r="103" spans="3:12" ht="33.75" thickBot="1">
      <c r="C103" s="58">
        <v>14459</v>
      </c>
      <c r="D103" s="48">
        <v>86</v>
      </c>
      <c r="E103" s="49" t="s">
        <v>140</v>
      </c>
      <c r="F103" s="48" t="s">
        <v>41</v>
      </c>
      <c r="G103" s="48">
        <v>60</v>
      </c>
      <c r="H103" s="89">
        <v>60</v>
      </c>
      <c r="I103" s="64">
        <v>1.72</v>
      </c>
      <c r="J103" s="64">
        <v>103.2</v>
      </c>
      <c r="K103" s="62">
        <f t="shared" si="1"/>
        <v>103.2</v>
      </c>
      <c r="L103" s="59" t="s">
        <v>105</v>
      </c>
    </row>
    <row r="104" spans="3:12" ht="33.75" thickBot="1">
      <c r="C104" s="58">
        <v>26474</v>
      </c>
      <c r="D104" s="48">
        <v>91</v>
      </c>
      <c r="E104" s="49" t="s">
        <v>141</v>
      </c>
      <c r="F104" s="48" t="s">
        <v>41</v>
      </c>
      <c r="G104" s="48">
        <v>20</v>
      </c>
      <c r="H104" s="89">
        <v>20</v>
      </c>
      <c r="I104" s="64">
        <v>3.87</v>
      </c>
      <c r="J104" s="64">
        <v>77.4</v>
      </c>
      <c r="K104" s="62">
        <f t="shared" si="1"/>
        <v>77.4</v>
      </c>
      <c r="L104" s="59" t="s">
        <v>105</v>
      </c>
    </row>
    <row r="105" spans="3:12" ht="33.75" thickBot="1">
      <c r="C105" s="58">
        <v>22477</v>
      </c>
      <c r="D105" s="48">
        <v>95</v>
      </c>
      <c r="E105" s="49" t="s">
        <v>142</v>
      </c>
      <c r="F105" s="48" t="s">
        <v>41</v>
      </c>
      <c r="G105" s="48">
        <v>20</v>
      </c>
      <c r="H105" s="89">
        <v>20</v>
      </c>
      <c r="I105" s="64">
        <v>3.94</v>
      </c>
      <c r="J105" s="64">
        <v>78.8</v>
      </c>
      <c r="K105" s="62">
        <f t="shared" si="1"/>
        <v>78.8</v>
      </c>
      <c r="L105" s="59" t="s">
        <v>105</v>
      </c>
    </row>
    <row r="106" spans="3:12" ht="83.25" thickBot="1">
      <c r="C106" s="58">
        <v>28016</v>
      </c>
      <c r="D106" s="48">
        <v>150</v>
      </c>
      <c r="E106" s="49" t="s">
        <v>143</v>
      </c>
      <c r="F106" s="48" t="s">
        <v>41</v>
      </c>
      <c r="G106" s="48">
        <v>8</v>
      </c>
      <c r="H106" s="89">
        <v>8</v>
      </c>
      <c r="I106" s="64">
        <v>33</v>
      </c>
      <c r="J106" s="64">
        <v>264</v>
      </c>
      <c r="K106" s="62">
        <f t="shared" si="1"/>
        <v>264</v>
      </c>
      <c r="L106" s="59" t="s">
        <v>105</v>
      </c>
    </row>
    <row r="107" spans="3:12" ht="83.25" thickBot="1">
      <c r="C107" s="58">
        <v>48659</v>
      </c>
      <c r="D107" s="48">
        <v>151</v>
      </c>
      <c r="E107" s="49" t="s">
        <v>144</v>
      </c>
      <c r="F107" s="48" t="s">
        <v>41</v>
      </c>
      <c r="G107" s="48">
        <v>7</v>
      </c>
      <c r="H107" s="89">
        <v>7</v>
      </c>
      <c r="I107" s="64">
        <v>45.88</v>
      </c>
      <c r="J107" s="64">
        <v>321.16</v>
      </c>
      <c r="K107" s="62">
        <f t="shared" si="1"/>
        <v>321.16</v>
      </c>
      <c r="L107" s="59" t="s">
        <v>105</v>
      </c>
    </row>
    <row r="108" spans="3:12" ht="50.25" thickBot="1">
      <c r="C108" s="58">
        <v>26348</v>
      </c>
      <c r="D108" s="48">
        <v>152</v>
      </c>
      <c r="E108" s="49" t="s">
        <v>145</v>
      </c>
      <c r="F108" s="48" t="s">
        <v>41</v>
      </c>
      <c r="G108" s="48">
        <v>9</v>
      </c>
      <c r="H108" s="89">
        <v>9</v>
      </c>
      <c r="I108" s="64">
        <v>23.39</v>
      </c>
      <c r="J108" s="64">
        <v>210.51</v>
      </c>
      <c r="K108" s="62">
        <f t="shared" si="1"/>
        <v>210.51</v>
      </c>
      <c r="L108" s="59" t="s">
        <v>105</v>
      </c>
    </row>
    <row r="109" spans="3:12" ht="50.25" thickBot="1">
      <c r="C109" s="58">
        <v>52848</v>
      </c>
      <c r="D109" s="48">
        <v>153</v>
      </c>
      <c r="E109" s="49" t="s">
        <v>146</v>
      </c>
      <c r="F109" s="48" t="s">
        <v>41</v>
      </c>
      <c r="G109" s="48">
        <v>2</v>
      </c>
      <c r="H109" s="89">
        <v>2</v>
      </c>
      <c r="I109" s="64">
        <v>47.5</v>
      </c>
      <c r="J109" s="64">
        <v>95</v>
      </c>
      <c r="K109" s="62">
        <f t="shared" si="1"/>
        <v>95</v>
      </c>
      <c r="L109" s="59" t="s">
        <v>105</v>
      </c>
    </row>
    <row r="110" spans="3:12" ht="50.25" thickBot="1">
      <c r="C110" s="58">
        <v>48022</v>
      </c>
      <c r="D110" s="48">
        <v>154</v>
      </c>
      <c r="E110" s="49" t="s">
        <v>147</v>
      </c>
      <c r="F110" s="48" t="s">
        <v>41</v>
      </c>
      <c r="G110" s="48">
        <v>10</v>
      </c>
      <c r="H110" s="89">
        <v>10</v>
      </c>
      <c r="I110" s="64">
        <v>34.7</v>
      </c>
      <c r="J110" s="64">
        <v>347</v>
      </c>
      <c r="K110" s="62">
        <f t="shared" si="1"/>
        <v>347</v>
      </c>
      <c r="L110" s="59" t="s">
        <v>105</v>
      </c>
    </row>
    <row r="111" spans="3:12" ht="33.75" thickBot="1">
      <c r="C111" s="58">
        <v>30029</v>
      </c>
      <c r="D111" s="48">
        <v>183</v>
      </c>
      <c r="E111" s="49" t="s">
        <v>148</v>
      </c>
      <c r="F111" s="48" t="s">
        <v>41</v>
      </c>
      <c r="G111" s="48">
        <v>8</v>
      </c>
      <c r="H111" s="89">
        <v>8</v>
      </c>
      <c r="I111" s="64">
        <v>338.99</v>
      </c>
      <c r="J111" s="64">
        <v>2711.92</v>
      </c>
      <c r="K111" s="62">
        <f t="shared" si="1"/>
        <v>2711.92</v>
      </c>
      <c r="L111" s="59" t="s">
        <v>105</v>
      </c>
    </row>
    <row r="112" spans="3:12" ht="17.25" thickBot="1">
      <c r="C112" s="58">
        <v>6112</v>
      </c>
      <c r="D112" s="48">
        <v>201</v>
      </c>
      <c r="E112" s="49" t="s">
        <v>149</v>
      </c>
      <c r="F112" s="48" t="s">
        <v>41</v>
      </c>
      <c r="G112" s="48">
        <v>20</v>
      </c>
      <c r="H112" s="89">
        <v>20</v>
      </c>
      <c r="I112" s="64">
        <v>3.54</v>
      </c>
      <c r="J112" s="64">
        <v>70.8</v>
      </c>
      <c r="K112" s="62">
        <f t="shared" si="1"/>
        <v>70.8</v>
      </c>
      <c r="L112" s="59" t="s">
        <v>105</v>
      </c>
    </row>
    <row r="113" spans="3:12" ht="33.75" thickBot="1">
      <c r="C113" s="58">
        <v>2587</v>
      </c>
      <c r="D113" s="48">
        <v>203</v>
      </c>
      <c r="E113" s="49" t="s">
        <v>150</v>
      </c>
      <c r="F113" s="48" t="s">
        <v>41</v>
      </c>
      <c r="G113" s="48">
        <v>20</v>
      </c>
      <c r="H113" s="89">
        <v>20</v>
      </c>
      <c r="I113" s="64">
        <v>9.3</v>
      </c>
      <c r="J113" s="64">
        <v>186</v>
      </c>
      <c r="K113" s="62">
        <f t="shared" si="1"/>
        <v>186</v>
      </c>
      <c r="L113" s="59" t="s">
        <v>105</v>
      </c>
    </row>
    <row r="114" spans="3:12" ht="33.75" thickBot="1">
      <c r="C114" s="58">
        <v>11879</v>
      </c>
      <c r="D114" s="48">
        <v>205</v>
      </c>
      <c r="E114" s="49" t="s">
        <v>151</v>
      </c>
      <c r="F114" s="48" t="s">
        <v>41</v>
      </c>
      <c r="G114" s="48">
        <v>20</v>
      </c>
      <c r="H114" s="89">
        <v>20</v>
      </c>
      <c r="I114" s="64">
        <v>7.95</v>
      </c>
      <c r="J114" s="64">
        <v>159</v>
      </c>
      <c r="K114" s="62">
        <f t="shared" si="1"/>
        <v>159</v>
      </c>
      <c r="L114" s="59" t="s">
        <v>105</v>
      </c>
    </row>
    <row r="115" spans="3:12" ht="50.25" thickBot="1">
      <c r="C115" s="58">
        <v>52886</v>
      </c>
      <c r="D115" s="48">
        <v>282</v>
      </c>
      <c r="E115" s="49" t="s">
        <v>152</v>
      </c>
      <c r="F115" s="48" t="s">
        <v>41</v>
      </c>
      <c r="G115" s="48">
        <v>3</v>
      </c>
      <c r="H115" s="89">
        <v>3</v>
      </c>
      <c r="I115" s="64">
        <v>69.2</v>
      </c>
      <c r="J115" s="64">
        <v>207.6</v>
      </c>
      <c r="K115" s="62">
        <f t="shared" si="1"/>
        <v>207.60000000000002</v>
      </c>
      <c r="L115" s="59" t="s">
        <v>105</v>
      </c>
    </row>
    <row r="116" spans="3:12" ht="33.75" thickBot="1">
      <c r="C116" s="53">
        <v>43725</v>
      </c>
      <c r="D116" s="54">
        <v>287</v>
      </c>
      <c r="E116" s="55" t="s">
        <v>153</v>
      </c>
      <c r="F116" s="54" t="s">
        <v>41</v>
      </c>
      <c r="G116" s="54">
        <v>4</v>
      </c>
      <c r="H116" s="87">
        <v>4</v>
      </c>
      <c r="I116" s="62">
        <v>34.9</v>
      </c>
      <c r="J116" s="62">
        <v>139.6</v>
      </c>
      <c r="K116" s="62">
        <f t="shared" si="1"/>
        <v>139.6</v>
      </c>
      <c r="L116" s="56" t="s">
        <v>105</v>
      </c>
    </row>
    <row r="117" spans="8:12" ht="39" thickBot="1">
      <c r="H117" s="93"/>
      <c r="I117" s="27" t="s">
        <v>33</v>
      </c>
      <c r="J117" s="28">
        <f>SUM(J97:J116)</f>
        <v>5904.130000000001</v>
      </c>
      <c r="K117" s="28">
        <f>SUM(K97:K116)</f>
        <v>5904.130000000001</v>
      </c>
      <c r="L117" s="29" t="s">
        <v>34</v>
      </c>
    </row>
    <row r="118" spans="1:12" ht="33.75" thickBot="1">
      <c r="A118" s="57" t="s">
        <v>19</v>
      </c>
      <c r="B118" s="57" t="s">
        <v>5</v>
      </c>
      <c r="C118" s="50" t="s">
        <v>20</v>
      </c>
      <c r="D118" s="51" t="s">
        <v>21</v>
      </c>
      <c r="E118" s="51" t="s">
        <v>22</v>
      </c>
      <c r="F118" s="51" t="s">
        <v>23</v>
      </c>
      <c r="G118" s="51" t="s">
        <v>24</v>
      </c>
      <c r="H118" s="86" t="s">
        <v>24</v>
      </c>
      <c r="I118" s="63" t="s">
        <v>26</v>
      </c>
      <c r="J118" s="63" t="s">
        <v>27</v>
      </c>
      <c r="K118" s="63" t="s">
        <v>28</v>
      </c>
      <c r="L118" s="52" t="s">
        <v>29</v>
      </c>
    </row>
    <row r="119" spans="1:12" ht="51" thickBot="1" thickTop="1">
      <c r="A119" t="s">
        <v>106</v>
      </c>
      <c r="B119" s="37" t="s">
        <v>156</v>
      </c>
      <c r="C119" s="53">
        <v>43549</v>
      </c>
      <c r="D119" s="54">
        <v>46</v>
      </c>
      <c r="E119" s="55" t="s">
        <v>155</v>
      </c>
      <c r="F119" s="54" t="s">
        <v>41</v>
      </c>
      <c r="G119" s="54">
        <v>30</v>
      </c>
      <c r="H119" s="87">
        <v>30</v>
      </c>
      <c r="I119" s="62">
        <v>3.35</v>
      </c>
      <c r="J119" s="62">
        <v>100.5</v>
      </c>
      <c r="K119" s="62">
        <f>I119*H119</f>
        <v>100.5</v>
      </c>
      <c r="L119" s="56" t="s">
        <v>105</v>
      </c>
    </row>
    <row r="120" spans="8:12" ht="39" thickBot="1">
      <c r="H120" s="93"/>
      <c r="I120" s="27" t="s">
        <v>33</v>
      </c>
      <c r="J120" s="28">
        <f>J119</f>
        <v>100.5</v>
      </c>
      <c r="K120" s="28">
        <f>K119</f>
        <v>100.5</v>
      </c>
      <c r="L120" s="29" t="s">
        <v>34</v>
      </c>
    </row>
    <row r="121" spans="1:12" ht="33.75" thickBot="1">
      <c r="A121" s="57" t="s">
        <v>19</v>
      </c>
      <c r="B121" s="57" t="s">
        <v>5</v>
      </c>
      <c r="C121" s="50" t="s">
        <v>20</v>
      </c>
      <c r="D121" s="51" t="s">
        <v>21</v>
      </c>
      <c r="E121" s="51" t="s">
        <v>22</v>
      </c>
      <c r="F121" s="51" t="s">
        <v>23</v>
      </c>
      <c r="G121" s="51" t="s">
        <v>24</v>
      </c>
      <c r="H121" s="86" t="s">
        <v>24</v>
      </c>
      <c r="I121" s="63" t="s">
        <v>26</v>
      </c>
      <c r="J121" s="63" t="s">
        <v>27</v>
      </c>
      <c r="K121" s="63" t="s">
        <v>28</v>
      </c>
      <c r="L121" s="52" t="s">
        <v>29</v>
      </c>
    </row>
    <row r="122" spans="1:12" ht="34.5" thickBot="1" thickTop="1">
      <c r="A122" t="s">
        <v>106</v>
      </c>
      <c r="B122" s="37" t="s">
        <v>165</v>
      </c>
      <c r="C122" s="58">
        <v>5870</v>
      </c>
      <c r="D122" s="48">
        <v>87</v>
      </c>
      <c r="E122" s="49" t="s">
        <v>157</v>
      </c>
      <c r="F122" s="48" t="s">
        <v>41</v>
      </c>
      <c r="G122" s="48">
        <v>45</v>
      </c>
      <c r="H122" s="89">
        <v>45</v>
      </c>
      <c r="I122" s="64">
        <v>2.61</v>
      </c>
      <c r="J122" s="64">
        <v>117.45</v>
      </c>
      <c r="K122" s="62">
        <f aca="true" t="shared" si="2" ref="K122:K129">I122*H122</f>
        <v>117.44999999999999</v>
      </c>
      <c r="L122" s="59" t="s">
        <v>105</v>
      </c>
    </row>
    <row r="123" spans="3:12" ht="33.75" thickBot="1">
      <c r="C123" s="58">
        <v>44449</v>
      </c>
      <c r="D123" s="48">
        <v>88</v>
      </c>
      <c r="E123" s="49" t="s">
        <v>158</v>
      </c>
      <c r="F123" s="48" t="s">
        <v>41</v>
      </c>
      <c r="G123" s="48">
        <v>45</v>
      </c>
      <c r="H123" s="89">
        <v>45</v>
      </c>
      <c r="I123" s="64">
        <v>1.77</v>
      </c>
      <c r="J123" s="64">
        <v>79.65</v>
      </c>
      <c r="K123" s="62">
        <f t="shared" si="2"/>
        <v>79.65</v>
      </c>
      <c r="L123" s="59" t="s">
        <v>105</v>
      </c>
    </row>
    <row r="124" spans="3:12" ht="33.75" thickBot="1">
      <c r="C124" s="58">
        <v>5868</v>
      </c>
      <c r="D124" s="48">
        <v>89</v>
      </c>
      <c r="E124" s="49" t="s">
        <v>159</v>
      </c>
      <c r="F124" s="48" t="s">
        <v>41</v>
      </c>
      <c r="G124" s="48">
        <v>65</v>
      </c>
      <c r="H124" s="89">
        <v>65</v>
      </c>
      <c r="I124" s="64">
        <v>2.28</v>
      </c>
      <c r="J124" s="64">
        <v>148.2</v>
      </c>
      <c r="K124" s="62">
        <f t="shared" si="2"/>
        <v>148.2</v>
      </c>
      <c r="L124" s="59" t="s">
        <v>105</v>
      </c>
    </row>
    <row r="125" spans="3:12" ht="50.25" thickBot="1">
      <c r="C125" s="58">
        <v>31546</v>
      </c>
      <c r="D125" s="48">
        <v>177</v>
      </c>
      <c r="E125" s="49" t="s">
        <v>160</v>
      </c>
      <c r="F125" s="48" t="s">
        <v>41</v>
      </c>
      <c r="G125" s="48">
        <v>2</v>
      </c>
      <c r="H125" s="89">
        <v>2</v>
      </c>
      <c r="I125" s="64">
        <v>144.99</v>
      </c>
      <c r="J125" s="64">
        <v>289.98</v>
      </c>
      <c r="K125" s="62">
        <f t="shared" si="2"/>
        <v>289.98</v>
      </c>
      <c r="L125" s="59" t="s">
        <v>105</v>
      </c>
    </row>
    <row r="126" spans="3:12" ht="33.75" thickBot="1">
      <c r="C126" s="58">
        <v>18888</v>
      </c>
      <c r="D126" s="48">
        <v>259</v>
      </c>
      <c r="E126" s="49" t="s">
        <v>161</v>
      </c>
      <c r="F126" s="48" t="s">
        <v>41</v>
      </c>
      <c r="G126" s="48">
        <v>10</v>
      </c>
      <c r="H126" s="89">
        <v>10</v>
      </c>
      <c r="I126" s="64">
        <v>13.78</v>
      </c>
      <c r="J126" s="64">
        <v>137.8</v>
      </c>
      <c r="K126" s="62">
        <f t="shared" si="2"/>
        <v>137.79999999999998</v>
      </c>
      <c r="L126" s="59" t="s">
        <v>105</v>
      </c>
    </row>
    <row r="127" spans="3:12" ht="33.75" thickBot="1">
      <c r="C127" s="58">
        <v>21752</v>
      </c>
      <c r="D127" s="48">
        <v>263</v>
      </c>
      <c r="E127" s="49" t="s">
        <v>162</v>
      </c>
      <c r="F127" s="48" t="s">
        <v>41</v>
      </c>
      <c r="G127" s="48">
        <v>8</v>
      </c>
      <c r="H127" s="89">
        <v>8</v>
      </c>
      <c r="I127" s="64">
        <v>9.44</v>
      </c>
      <c r="J127" s="64">
        <v>75.52</v>
      </c>
      <c r="K127" s="62">
        <f t="shared" si="2"/>
        <v>75.52</v>
      </c>
      <c r="L127" s="59" t="s">
        <v>105</v>
      </c>
    </row>
    <row r="128" spans="3:12" ht="33.75" thickBot="1">
      <c r="C128" s="58">
        <v>6115</v>
      </c>
      <c r="D128" s="48">
        <v>278</v>
      </c>
      <c r="E128" s="49" t="s">
        <v>163</v>
      </c>
      <c r="F128" s="48" t="s">
        <v>41</v>
      </c>
      <c r="G128" s="48">
        <v>23</v>
      </c>
      <c r="H128" s="89">
        <v>23</v>
      </c>
      <c r="I128" s="64">
        <v>5.38</v>
      </c>
      <c r="J128" s="64">
        <v>123.74</v>
      </c>
      <c r="K128" s="62">
        <f t="shared" si="2"/>
        <v>123.74</v>
      </c>
      <c r="L128" s="59" t="s">
        <v>105</v>
      </c>
    </row>
    <row r="129" spans="3:12" ht="33.75" thickBot="1">
      <c r="C129" s="53">
        <v>19024</v>
      </c>
      <c r="D129" s="54">
        <v>423</v>
      </c>
      <c r="E129" s="55" t="s">
        <v>164</v>
      </c>
      <c r="F129" s="54" t="s">
        <v>41</v>
      </c>
      <c r="G129" s="54">
        <v>20</v>
      </c>
      <c r="H129" s="87">
        <v>20</v>
      </c>
      <c r="I129" s="62">
        <v>1.79</v>
      </c>
      <c r="J129" s="62">
        <v>35.8</v>
      </c>
      <c r="K129" s="62">
        <f t="shared" si="2"/>
        <v>35.8</v>
      </c>
      <c r="L129" s="56" t="s">
        <v>105</v>
      </c>
    </row>
    <row r="130" spans="8:12" ht="39" thickBot="1">
      <c r="H130" s="93"/>
      <c r="I130" s="27" t="s">
        <v>33</v>
      </c>
      <c r="J130" s="28">
        <f>SUM(J122:J129)</f>
        <v>1008.1399999999999</v>
      </c>
      <c r="K130" s="28">
        <f>SUM(K122:K129)</f>
        <v>1008.1399999999999</v>
      </c>
      <c r="L130" s="29" t="s">
        <v>34</v>
      </c>
    </row>
    <row r="131" spans="1:12" ht="33.75" thickBot="1">
      <c r="A131" s="57" t="s">
        <v>19</v>
      </c>
      <c r="B131" s="57" t="s">
        <v>5</v>
      </c>
      <c r="C131" s="50" t="s">
        <v>20</v>
      </c>
      <c r="D131" s="51" t="s">
        <v>21</v>
      </c>
      <c r="E131" s="51" t="s">
        <v>22</v>
      </c>
      <c r="F131" s="51" t="s">
        <v>23</v>
      </c>
      <c r="G131" s="51" t="s">
        <v>24</v>
      </c>
      <c r="H131" s="86" t="s">
        <v>24</v>
      </c>
      <c r="I131" s="63" t="s">
        <v>26</v>
      </c>
      <c r="J131" s="63" t="s">
        <v>27</v>
      </c>
      <c r="K131" s="63" t="s">
        <v>28</v>
      </c>
      <c r="L131" s="52" t="s">
        <v>29</v>
      </c>
    </row>
    <row r="132" spans="1:12" ht="34.5" thickBot="1" thickTop="1">
      <c r="A132" t="s">
        <v>106</v>
      </c>
      <c r="B132" s="37" t="s">
        <v>167</v>
      </c>
      <c r="C132" s="53">
        <v>6152</v>
      </c>
      <c r="D132" s="54">
        <v>577</v>
      </c>
      <c r="E132" s="55" t="s">
        <v>166</v>
      </c>
      <c r="F132" s="54" t="s">
        <v>31</v>
      </c>
      <c r="G132" s="54">
        <v>3</v>
      </c>
      <c r="H132" s="87">
        <v>3</v>
      </c>
      <c r="I132" s="62">
        <v>12</v>
      </c>
      <c r="J132" s="62">
        <v>36</v>
      </c>
      <c r="K132" s="62">
        <f>I132*H132</f>
        <v>36</v>
      </c>
      <c r="L132" s="56" t="s">
        <v>105</v>
      </c>
    </row>
    <row r="133" spans="8:12" ht="39" thickBot="1">
      <c r="H133" s="93"/>
      <c r="I133" s="27" t="s">
        <v>33</v>
      </c>
      <c r="J133" s="28">
        <f>J132</f>
        <v>36</v>
      </c>
      <c r="K133" s="28">
        <f>K132</f>
        <v>36</v>
      </c>
      <c r="L133" s="29" t="s">
        <v>34</v>
      </c>
    </row>
    <row r="134" spans="1:12" ht="32.25" thickBot="1">
      <c r="A134" s="70" t="s">
        <v>19</v>
      </c>
      <c r="B134" s="70" t="s">
        <v>5</v>
      </c>
      <c r="C134" s="73" t="s">
        <v>20</v>
      </c>
      <c r="D134" s="74" t="s">
        <v>21</v>
      </c>
      <c r="E134" s="74" t="s">
        <v>22</v>
      </c>
      <c r="F134" s="74" t="s">
        <v>23</v>
      </c>
      <c r="G134" s="74" t="s">
        <v>24</v>
      </c>
      <c r="H134" s="90" t="s">
        <v>24</v>
      </c>
      <c r="I134" s="82" t="s">
        <v>26</v>
      </c>
      <c r="J134" s="82" t="s">
        <v>27</v>
      </c>
      <c r="K134" s="82" t="s">
        <v>28</v>
      </c>
      <c r="L134" s="75" t="s">
        <v>29</v>
      </c>
    </row>
    <row r="135" spans="1:12" ht="17.25" thickBot="1" thickTop="1">
      <c r="A135" t="s">
        <v>169</v>
      </c>
      <c r="B135" s="37" t="s">
        <v>174</v>
      </c>
      <c r="C135" s="76">
        <v>7539</v>
      </c>
      <c r="D135" s="77">
        <v>64</v>
      </c>
      <c r="E135" s="78" t="s">
        <v>171</v>
      </c>
      <c r="F135" s="77" t="s">
        <v>172</v>
      </c>
      <c r="G135" s="77">
        <v>3</v>
      </c>
      <c r="H135" s="91">
        <v>3</v>
      </c>
      <c r="I135" s="83">
        <v>23.53</v>
      </c>
      <c r="J135" s="83">
        <v>70.59</v>
      </c>
      <c r="K135" s="83">
        <f>I135*H135</f>
        <v>70.59</v>
      </c>
      <c r="L135" s="79" t="s">
        <v>173</v>
      </c>
    </row>
    <row r="136" spans="8:12" ht="39" thickBot="1">
      <c r="H136" s="93"/>
      <c r="I136" s="27" t="s">
        <v>33</v>
      </c>
      <c r="J136" s="28">
        <f>J135</f>
        <v>70.59</v>
      </c>
      <c r="K136" s="28">
        <f>K135</f>
        <v>70.59</v>
      </c>
      <c r="L136" s="29" t="s">
        <v>34</v>
      </c>
    </row>
    <row r="137" spans="1:12" ht="32.25" thickBot="1">
      <c r="A137" s="70" t="s">
        <v>19</v>
      </c>
      <c r="B137" s="70" t="s">
        <v>5</v>
      </c>
      <c r="C137" s="73" t="s">
        <v>20</v>
      </c>
      <c r="D137" s="74" t="s">
        <v>21</v>
      </c>
      <c r="E137" s="74" t="s">
        <v>22</v>
      </c>
      <c r="F137" s="74" t="s">
        <v>23</v>
      </c>
      <c r="G137" s="74" t="s">
        <v>24</v>
      </c>
      <c r="H137" s="90" t="s">
        <v>24</v>
      </c>
      <c r="I137" s="82" t="s">
        <v>26</v>
      </c>
      <c r="J137" s="82" t="s">
        <v>27</v>
      </c>
      <c r="K137" s="82" t="s">
        <v>28</v>
      </c>
      <c r="L137" s="75" t="s">
        <v>29</v>
      </c>
    </row>
    <row r="138" spans="1:12" ht="33" thickBot="1" thickTop="1">
      <c r="A138" t="s">
        <v>169</v>
      </c>
      <c r="B138" s="37" t="s">
        <v>112</v>
      </c>
      <c r="C138" s="80">
        <v>52694</v>
      </c>
      <c r="D138" s="71">
        <v>19</v>
      </c>
      <c r="E138" s="72" t="s">
        <v>175</v>
      </c>
      <c r="F138" s="71" t="s">
        <v>41</v>
      </c>
      <c r="G138" s="71">
        <v>14</v>
      </c>
      <c r="H138" s="92">
        <v>14</v>
      </c>
      <c r="I138" s="84">
        <v>12.87</v>
      </c>
      <c r="J138" s="84">
        <v>180.18</v>
      </c>
      <c r="K138" s="83">
        <f aca="true" t="shared" si="3" ref="K138:K167">I138*H138</f>
        <v>180.17999999999998</v>
      </c>
      <c r="L138" s="81" t="s">
        <v>173</v>
      </c>
    </row>
    <row r="139" spans="3:12" ht="63.75" thickBot="1">
      <c r="C139" s="80">
        <v>20074</v>
      </c>
      <c r="D139" s="71">
        <v>25</v>
      </c>
      <c r="E139" s="72" t="s">
        <v>176</v>
      </c>
      <c r="F139" s="71" t="s">
        <v>172</v>
      </c>
      <c r="G139" s="71">
        <v>4</v>
      </c>
      <c r="H139" s="92">
        <v>4</v>
      </c>
      <c r="I139" s="84">
        <v>15.65</v>
      </c>
      <c r="J139" s="84">
        <v>62.6</v>
      </c>
      <c r="K139" s="83">
        <f t="shared" si="3"/>
        <v>62.6</v>
      </c>
      <c r="L139" s="81" t="s">
        <v>173</v>
      </c>
    </row>
    <row r="140" spans="3:12" ht="16.5" thickBot="1">
      <c r="C140" s="80">
        <v>2507</v>
      </c>
      <c r="D140" s="71">
        <v>31</v>
      </c>
      <c r="E140" s="72" t="s">
        <v>177</v>
      </c>
      <c r="F140" s="71" t="s">
        <v>172</v>
      </c>
      <c r="G140" s="71">
        <v>1</v>
      </c>
      <c r="H140" s="92">
        <v>1</v>
      </c>
      <c r="I140" s="84">
        <v>10.65</v>
      </c>
      <c r="J140" s="84">
        <v>10.65</v>
      </c>
      <c r="K140" s="83">
        <f t="shared" si="3"/>
        <v>10.65</v>
      </c>
      <c r="L140" s="81" t="s">
        <v>173</v>
      </c>
    </row>
    <row r="141" spans="3:12" ht="48" thickBot="1">
      <c r="C141" s="80">
        <v>18063</v>
      </c>
      <c r="D141" s="71">
        <v>32</v>
      </c>
      <c r="E141" s="72" t="s">
        <v>178</v>
      </c>
      <c r="F141" s="71" t="s">
        <v>172</v>
      </c>
      <c r="G141" s="71">
        <v>2</v>
      </c>
      <c r="H141" s="92">
        <v>2</v>
      </c>
      <c r="I141" s="84">
        <v>10.65</v>
      </c>
      <c r="J141" s="84">
        <v>21.3</v>
      </c>
      <c r="K141" s="83">
        <f t="shared" si="3"/>
        <v>21.3</v>
      </c>
      <c r="L141" s="81" t="s">
        <v>173</v>
      </c>
    </row>
    <row r="142" spans="3:12" ht="16.5" thickBot="1">
      <c r="C142" s="80">
        <v>26365</v>
      </c>
      <c r="D142" s="71">
        <v>61</v>
      </c>
      <c r="E142" s="72" t="s">
        <v>179</v>
      </c>
      <c r="F142" s="71" t="s">
        <v>44</v>
      </c>
      <c r="G142" s="71">
        <v>1</v>
      </c>
      <c r="H142" s="92">
        <v>1</v>
      </c>
      <c r="I142" s="84">
        <v>157.78</v>
      </c>
      <c r="J142" s="84">
        <v>157.78</v>
      </c>
      <c r="K142" s="83">
        <f t="shared" si="3"/>
        <v>157.78</v>
      </c>
      <c r="L142" s="81" t="s">
        <v>173</v>
      </c>
    </row>
    <row r="143" spans="3:12" ht="16.5" thickBot="1">
      <c r="C143" s="80">
        <v>99277</v>
      </c>
      <c r="D143" s="71">
        <v>87</v>
      </c>
      <c r="E143" s="72" t="s">
        <v>180</v>
      </c>
      <c r="F143" s="71" t="s">
        <v>38</v>
      </c>
      <c r="G143" s="71">
        <v>2</v>
      </c>
      <c r="H143" s="92">
        <v>2</v>
      </c>
      <c r="I143" s="84">
        <v>8.77</v>
      </c>
      <c r="J143" s="84">
        <v>17.54</v>
      </c>
      <c r="K143" s="83">
        <f t="shared" si="3"/>
        <v>17.54</v>
      </c>
      <c r="L143" s="81" t="s">
        <v>173</v>
      </c>
    </row>
    <row r="144" spans="3:12" ht="16.5" thickBot="1">
      <c r="C144" s="80">
        <v>32879</v>
      </c>
      <c r="D144" s="71">
        <v>94</v>
      </c>
      <c r="E144" s="72" t="s">
        <v>181</v>
      </c>
      <c r="F144" s="71" t="s">
        <v>38</v>
      </c>
      <c r="G144" s="71">
        <v>1</v>
      </c>
      <c r="H144" s="92">
        <v>1</v>
      </c>
      <c r="I144" s="84">
        <v>76.4</v>
      </c>
      <c r="J144" s="84">
        <v>76.4</v>
      </c>
      <c r="K144" s="83">
        <f t="shared" si="3"/>
        <v>76.4</v>
      </c>
      <c r="L144" s="81" t="s">
        <v>173</v>
      </c>
    </row>
    <row r="145" spans="3:12" ht="16.5" thickBot="1">
      <c r="C145" s="80">
        <v>19828</v>
      </c>
      <c r="D145" s="71">
        <v>105</v>
      </c>
      <c r="E145" s="72" t="s">
        <v>182</v>
      </c>
      <c r="F145" s="71" t="s">
        <v>172</v>
      </c>
      <c r="G145" s="71">
        <v>11</v>
      </c>
      <c r="H145" s="92">
        <v>11</v>
      </c>
      <c r="I145" s="84">
        <v>15.2</v>
      </c>
      <c r="J145" s="84">
        <v>167.2</v>
      </c>
      <c r="K145" s="83">
        <f t="shared" si="3"/>
        <v>167.2</v>
      </c>
      <c r="L145" s="81" t="s">
        <v>173</v>
      </c>
    </row>
    <row r="146" spans="3:12" ht="16.5" thickBot="1">
      <c r="C146" s="80">
        <v>52838</v>
      </c>
      <c r="D146" s="71">
        <v>113</v>
      </c>
      <c r="E146" s="72" t="s">
        <v>183</v>
      </c>
      <c r="F146" s="71" t="s">
        <v>44</v>
      </c>
      <c r="G146" s="71">
        <v>1</v>
      </c>
      <c r="H146" s="92">
        <v>1</v>
      </c>
      <c r="I146" s="84">
        <v>23.4</v>
      </c>
      <c r="J146" s="84">
        <v>23.4</v>
      </c>
      <c r="K146" s="83">
        <f t="shared" si="3"/>
        <v>23.4</v>
      </c>
      <c r="L146" s="81" t="s">
        <v>173</v>
      </c>
    </row>
    <row r="147" spans="3:12" ht="16.5" thickBot="1">
      <c r="C147" s="80">
        <v>5466</v>
      </c>
      <c r="D147" s="71">
        <v>122</v>
      </c>
      <c r="E147" s="72" t="s">
        <v>184</v>
      </c>
      <c r="F147" s="71" t="s">
        <v>44</v>
      </c>
      <c r="G147" s="71">
        <v>2</v>
      </c>
      <c r="H147" s="92">
        <v>2</v>
      </c>
      <c r="I147" s="84">
        <v>15.3</v>
      </c>
      <c r="J147" s="84">
        <v>30.6</v>
      </c>
      <c r="K147" s="83">
        <f t="shared" si="3"/>
        <v>30.6</v>
      </c>
      <c r="L147" s="81" t="s">
        <v>173</v>
      </c>
    </row>
    <row r="148" spans="3:12" ht="32.25" thickBot="1">
      <c r="C148" s="80">
        <v>31545</v>
      </c>
      <c r="D148" s="71">
        <v>156</v>
      </c>
      <c r="E148" s="72" t="s">
        <v>185</v>
      </c>
      <c r="F148" s="71" t="s">
        <v>44</v>
      </c>
      <c r="G148" s="71">
        <v>1</v>
      </c>
      <c r="H148" s="92">
        <v>1</v>
      </c>
      <c r="I148" s="84">
        <v>57</v>
      </c>
      <c r="J148" s="84">
        <v>57</v>
      </c>
      <c r="K148" s="83">
        <f t="shared" si="3"/>
        <v>57</v>
      </c>
      <c r="L148" s="81" t="s">
        <v>173</v>
      </c>
    </row>
    <row r="149" spans="3:12" ht="32.25" thickBot="1">
      <c r="C149" s="80">
        <v>26571</v>
      </c>
      <c r="D149" s="71">
        <v>187</v>
      </c>
      <c r="E149" s="72" t="s">
        <v>186</v>
      </c>
      <c r="F149" s="71" t="s">
        <v>44</v>
      </c>
      <c r="G149" s="71">
        <v>2</v>
      </c>
      <c r="H149" s="92">
        <v>2</v>
      </c>
      <c r="I149" s="84">
        <v>220</v>
      </c>
      <c r="J149" s="84">
        <v>440</v>
      </c>
      <c r="K149" s="83">
        <f t="shared" si="3"/>
        <v>440</v>
      </c>
      <c r="L149" s="81" t="s">
        <v>173</v>
      </c>
    </row>
    <row r="150" spans="3:12" ht="32.25" thickBot="1">
      <c r="C150" s="80">
        <v>43625</v>
      </c>
      <c r="D150" s="71">
        <v>188</v>
      </c>
      <c r="E150" s="72" t="s">
        <v>187</v>
      </c>
      <c r="F150" s="71" t="s">
        <v>38</v>
      </c>
      <c r="G150" s="71">
        <v>2</v>
      </c>
      <c r="H150" s="92">
        <v>2</v>
      </c>
      <c r="I150" s="84">
        <v>46.3</v>
      </c>
      <c r="J150" s="84">
        <v>92.6</v>
      </c>
      <c r="K150" s="83">
        <f t="shared" si="3"/>
        <v>92.6</v>
      </c>
      <c r="L150" s="81" t="s">
        <v>173</v>
      </c>
    </row>
    <row r="151" spans="3:12" ht="16.5" thickBot="1">
      <c r="C151" s="80">
        <v>52873</v>
      </c>
      <c r="D151" s="71">
        <v>189</v>
      </c>
      <c r="E151" s="72" t="s">
        <v>188</v>
      </c>
      <c r="F151" s="71" t="s">
        <v>44</v>
      </c>
      <c r="G151" s="71">
        <v>1</v>
      </c>
      <c r="H151" s="92">
        <v>1</v>
      </c>
      <c r="I151" s="84">
        <v>86.6</v>
      </c>
      <c r="J151" s="84">
        <v>86.6</v>
      </c>
      <c r="K151" s="83">
        <f t="shared" si="3"/>
        <v>86.6</v>
      </c>
      <c r="L151" s="81" t="s">
        <v>173</v>
      </c>
    </row>
    <row r="152" spans="3:12" ht="32.25" thickBot="1">
      <c r="C152" s="80">
        <v>52874</v>
      </c>
      <c r="D152" s="71">
        <v>190</v>
      </c>
      <c r="E152" s="72" t="s">
        <v>189</v>
      </c>
      <c r="F152" s="71" t="s">
        <v>38</v>
      </c>
      <c r="G152" s="71">
        <v>2</v>
      </c>
      <c r="H152" s="92">
        <v>2</v>
      </c>
      <c r="I152" s="84">
        <v>52.99</v>
      </c>
      <c r="J152" s="84">
        <v>105.98</v>
      </c>
      <c r="K152" s="83">
        <f t="shared" si="3"/>
        <v>105.98</v>
      </c>
      <c r="L152" s="81" t="s">
        <v>173</v>
      </c>
    </row>
    <row r="153" spans="3:12" ht="32.25" thickBot="1">
      <c r="C153" s="80">
        <v>26299</v>
      </c>
      <c r="D153" s="71">
        <v>191</v>
      </c>
      <c r="E153" s="72" t="s">
        <v>190</v>
      </c>
      <c r="F153" s="71" t="s">
        <v>44</v>
      </c>
      <c r="G153" s="71">
        <v>1</v>
      </c>
      <c r="H153" s="92">
        <v>1</v>
      </c>
      <c r="I153" s="84">
        <v>62</v>
      </c>
      <c r="J153" s="84">
        <v>62</v>
      </c>
      <c r="K153" s="83">
        <f t="shared" si="3"/>
        <v>62</v>
      </c>
      <c r="L153" s="81" t="s">
        <v>173</v>
      </c>
    </row>
    <row r="154" spans="3:12" ht="16.5" thickBot="1">
      <c r="C154" s="80">
        <v>1460</v>
      </c>
      <c r="D154" s="71">
        <v>196</v>
      </c>
      <c r="E154" s="72" t="s">
        <v>191</v>
      </c>
      <c r="F154" s="71" t="s">
        <v>44</v>
      </c>
      <c r="G154" s="71">
        <v>3</v>
      </c>
      <c r="H154" s="92">
        <v>3</v>
      </c>
      <c r="I154" s="84">
        <v>4.3</v>
      </c>
      <c r="J154" s="84">
        <v>12.9</v>
      </c>
      <c r="K154" s="83">
        <f t="shared" si="3"/>
        <v>12.899999999999999</v>
      </c>
      <c r="L154" s="81" t="s">
        <v>173</v>
      </c>
    </row>
    <row r="155" spans="3:12" ht="16.5" thickBot="1">
      <c r="C155" s="80">
        <v>7493</v>
      </c>
      <c r="D155" s="71">
        <v>202</v>
      </c>
      <c r="E155" s="72" t="s">
        <v>192</v>
      </c>
      <c r="F155" s="71" t="s">
        <v>172</v>
      </c>
      <c r="G155" s="71">
        <v>13</v>
      </c>
      <c r="H155" s="92">
        <v>13</v>
      </c>
      <c r="I155" s="84">
        <v>21.06</v>
      </c>
      <c r="J155" s="84">
        <v>273.78</v>
      </c>
      <c r="K155" s="83">
        <f t="shared" si="3"/>
        <v>273.78</v>
      </c>
      <c r="L155" s="81" t="s">
        <v>173</v>
      </c>
    </row>
    <row r="156" spans="3:12" ht="16.5" thickBot="1">
      <c r="C156" s="80">
        <v>7260</v>
      </c>
      <c r="D156" s="71">
        <v>212</v>
      </c>
      <c r="E156" s="72" t="s">
        <v>193</v>
      </c>
      <c r="F156" s="71" t="s">
        <v>172</v>
      </c>
      <c r="G156" s="71">
        <v>12</v>
      </c>
      <c r="H156" s="92">
        <v>12</v>
      </c>
      <c r="I156" s="84">
        <v>17.65</v>
      </c>
      <c r="J156" s="84">
        <v>211.8</v>
      </c>
      <c r="K156" s="83">
        <f t="shared" si="3"/>
        <v>211.79999999999998</v>
      </c>
      <c r="L156" s="81" t="s">
        <v>173</v>
      </c>
    </row>
    <row r="157" spans="3:12" ht="32.25" thickBot="1">
      <c r="C157" s="80">
        <v>48024</v>
      </c>
      <c r="D157" s="71">
        <v>213</v>
      </c>
      <c r="E157" s="72" t="s">
        <v>194</v>
      </c>
      <c r="F157" s="71" t="s">
        <v>38</v>
      </c>
      <c r="G157" s="71">
        <v>1</v>
      </c>
      <c r="H157" s="92">
        <v>1</v>
      </c>
      <c r="I157" s="84">
        <v>126.36</v>
      </c>
      <c r="J157" s="84">
        <v>126.36</v>
      </c>
      <c r="K157" s="83">
        <f t="shared" si="3"/>
        <v>126.36</v>
      </c>
      <c r="L157" s="81" t="s">
        <v>173</v>
      </c>
    </row>
    <row r="158" spans="3:12" ht="32.25" thickBot="1">
      <c r="C158" s="80">
        <v>26155</v>
      </c>
      <c r="D158" s="71">
        <v>358</v>
      </c>
      <c r="E158" s="72" t="s">
        <v>195</v>
      </c>
      <c r="F158" s="71" t="s">
        <v>44</v>
      </c>
      <c r="G158" s="71">
        <v>2</v>
      </c>
      <c r="H158" s="92">
        <v>2</v>
      </c>
      <c r="I158" s="84">
        <v>32.76</v>
      </c>
      <c r="J158" s="84">
        <v>65.52</v>
      </c>
      <c r="K158" s="83">
        <f t="shared" si="3"/>
        <v>65.52</v>
      </c>
      <c r="L158" s="81" t="s">
        <v>173</v>
      </c>
    </row>
    <row r="159" spans="3:12" ht="16.5" thickBot="1">
      <c r="C159" s="80">
        <v>47180</v>
      </c>
      <c r="D159" s="71">
        <v>363</v>
      </c>
      <c r="E159" s="72" t="s">
        <v>196</v>
      </c>
      <c r="F159" s="71" t="s">
        <v>197</v>
      </c>
      <c r="G159" s="71">
        <v>1</v>
      </c>
      <c r="H159" s="92">
        <v>1</v>
      </c>
      <c r="I159" s="84">
        <v>23.4</v>
      </c>
      <c r="J159" s="84">
        <v>23.4</v>
      </c>
      <c r="K159" s="83">
        <f t="shared" si="3"/>
        <v>23.4</v>
      </c>
      <c r="L159" s="81" t="s">
        <v>173</v>
      </c>
    </row>
    <row r="160" spans="3:12" ht="32.25" thickBot="1">
      <c r="C160" s="80">
        <v>52899</v>
      </c>
      <c r="D160" s="71">
        <v>509</v>
      </c>
      <c r="E160" s="72" t="s">
        <v>198</v>
      </c>
      <c r="F160" s="71" t="s">
        <v>44</v>
      </c>
      <c r="G160" s="71">
        <v>1</v>
      </c>
      <c r="H160" s="92">
        <v>1</v>
      </c>
      <c r="I160" s="84">
        <v>117</v>
      </c>
      <c r="J160" s="84">
        <v>117</v>
      </c>
      <c r="K160" s="83">
        <f t="shared" si="3"/>
        <v>117</v>
      </c>
      <c r="L160" s="81" t="s">
        <v>173</v>
      </c>
    </row>
    <row r="161" spans="3:12" ht="32.25" thickBot="1">
      <c r="C161" s="80">
        <v>52900</v>
      </c>
      <c r="D161" s="71">
        <v>510</v>
      </c>
      <c r="E161" s="72" t="s">
        <v>199</v>
      </c>
      <c r="F161" s="71" t="s">
        <v>44</v>
      </c>
      <c r="G161" s="71">
        <v>1</v>
      </c>
      <c r="H161" s="92">
        <v>1</v>
      </c>
      <c r="I161" s="84">
        <v>17.55</v>
      </c>
      <c r="J161" s="84">
        <v>17.55</v>
      </c>
      <c r="K161" s="83">
        <f t="shared" si="3"/>
        <v>17.55</v>
      </c>
      <c r="L161" s="81" t="s">
        <v>173</v>
      </c>
    </row>
    <row r="162" spans="3:12" ht="32.25" thickBot="1">
      <c r="C162" s="80">
        <v>43629</v>
      </c>
      <c r="D162" s="71">
        <v>521</v>
      </c>
      <c r="E162" s="72" t="s">
        <v>200</v>
      </c>
      <c r="F162" s="71" t="s">
        <v>38</v>
      </c>
      <c r="G162" s="71">
        <v>2</v>
      </c>
      <c r="H162" s="92">
        <v>2</v>
      </c>
      <c r="I162" s="84">
        <v>23.4</v>
      </c>
      <c r="J162" s="84">
        <v>46.8</v>
      </c>
      <c r="K162" s="83">
        <f t="shared" si="3"/>
        <v>46.8</v>
      </c>
      <c r="L162" s="81" t="s">
        <v>173</v>
      </c>
    </row>
    <row r="163" spans="3:12" ht="32.25" thickBot="1">
      <c r="C163" s="80">
        <v>52902</v>
      </c>
      <c r="D163" s="71">
        <v>662</v>
      </c>
      <c r="E163" s="72" t="s">
        <v>201</v>
      </c>
      <c r="F163" s="71" t="s">
        <v>44</v>
      </c>
      <c r="G163" s="71">
        <v>2</v>
      </c>
      <c r="H163" s="92">
        <v>2</v>
      </c>
      <c r="I163" s="84">
        <v>163.8</v>
      </c>
      <c r="J163" s="84">
        <v>327.6</v>
      </c>
      <c r="K163" s="83">
        <f t="shared" si="3"/>
        <v>327.6</v>
      </c>
      <c r="L163" s="81" t="s">
        <v>173</v>
      </c>
    </row>
    <row r="164" spans="3:12" ht="158.25" thickBot="1">
      <c r="C164" s="76">
        <v>43143</v>
      </c>
      <c r="D164" s="77">
        <v>685</v>
      </c>
      <c r="E164" s="78" t="s">
        <v>202</v>
      </c>
      <c r="F164" s="77" t="s">
        <v>44</v>
      </c>
      <c r="G164" s="77">
        <v>1</v>
      </c>
      <c r="H164" s="91">
        <v>1</v>
      </c>
      <c r="I164" s="83">
        <v>12.34</v>
      </c>
      <c r="J164" s="83">
        <v>12.34</v>
      </c>
      <c r="K164" s="83">
        <f t="shared" si="3"/>
        <v>12.34</v>
      </c>
      <c r="L164" s="79" t="s">
        <v>173</v>
      </c>
    </row>
    <row r="165" spans="8:12" ht="39" thickBot="1">
      <c r="H165" s="93"/>
      <c r="I165" s="27" t="s">
        <v>33</v>
      </c>
      <c r="J165" s="28">
        <f>SUM(J138:J164)</f>
        <v>2826.8800000000006</v>
      </c>
      <c r="K165" s="28">
        <f>SUM(K138:K164)</f>
        <v>2826.8800000000006</v>
      </c>
      <c r="L165" s="29" t="s">
        <v>34</v>
      </c>
    </row>
    <row r="166" spans="1:12" ht="32.25" thickBot="1">
      <c r="A166" s="70" t="s">
        <v>19</v>
      </c>
      <c r="B166" s="70" t="s">
        <v>5</v>
      </c>
      <c r="C166" s="73" t="s">
        <v>20</v>
      </c>
      <c r="D166" s="74" t="s">
        <v>21</v>
      </c>
      <c r="E166" s="74" t="s">
        <v>22</v>
      </c>
      <c r="F166" s="74" t="s">
        <v>23</v>
      </c>
      <c r="G166" s="74" t="s">
        <v>24</v>
      </c>
      <c r="H166" s="90" t="s">
        <v>24</v>
      </c>
      <c r="I166" s="82" t="s">
        <v>26</v>
      </c>
      <c r="J166" s="82" t="s">
        <v>27</v>
      </c>
      <c r="K166" s="82" t="s">
        <v>28</v>
      </c>
      <c r="L166" s="75" t="s">
        <v>29</v>
      </c>
    </row>
    <row r="167" spans="1:12" ht="48.75" thickBot="1" thickTop="1">
      <c r="A167" t="s">
        <v>169</v>
      </c>
      <c r="B167" s="37" t="s">
        <v>204</v>
      </c>
      <c r="C167" s="76">
        <v>48690</v>
      </c>
      <c r="D167" s="77">
        <v>493</v>
      </c>
      <c r="E167" s="78" t="s">
        <v>203</v>
      </c>
      <c r="F167" s="77" t="s">
        <v>44</v>
      </c>
      <c r="G167" s="77">
        <v>1</v>
      </c>
      <c r="H167" s="91">
        <v>1</v>
      </c>
      <c r="I167" s="83">
        <v>203</v>
      </c>
      <c r="J167" s="83">
        <v>203</v>
      </c>
      <c r="K167" s="83">
        <f t="shared" si="3"/>
        <v>203</v>
      </c>
      <c r="L167" s="79" t="s">
        <v>173</v>
      </c>
    </row>
    <row r="168" spans="8:12" ht="39" thickBot="1">
      <c r="H168" s="26"/>
      <c r="I168" s="27" t="s">
        <v>33</v>
      </c>
      <c r="J168" s="28">
        <f>J167</f>
        <v>203</v>
      </c>
      <c r="K168" s="28">
        <f>K167</f>
        <v>203</v>
      </c>
      <c r="L168" s="29" t="s">
        <v>34</v>
      </c>
    </row>
  </sheetData>
  <sheetProtection password="9E5B" sheet="1"/>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A1">
      <selection activeCell="A1" sqref="A1:IV1"/>
    </sheetView>
  </sheetViews>
  <sheetFormatPr defaultColWidth="11.57421875" defaultRowHeight="15"/>
  <cols>
    <col min="1" max="1" width="23.421875" style="0" customWidth="1"/>
    <col min="2" max="2" width="19.421875" style="0" customWidth="1"/>
    <col min="3" max="3" width="27.57421875" style="0" customWidth="1"/>
    <col min="4" max="4" width="9.8515625" style="0" customWidth="1"/>
    <col min="5" max="5" width="11.7109375" style="0" customWidth="1"/>
    <col min="6" max="6" width="12.7109375" style="0" customWidth="1"/>
    <col min="7" max="7" width="13.7109375" style="0" customWidth="1"/>
    <col min="8" max="8" width="14.28125" style="0" customWidth="1"/>
    <col min="9" max="9" width="15.421875" style="0" customWidth="1"/>
    <col min="10" max="10" width="20.57421875" style="0" customWidth="1"/>
    <col min="11" max="11" width="22.28125" style="0" customWidth="1"/>
    <col min="12" max="13" width="11.57421875" style="0" customWidth="1"/>
    <col min="14" max="14" width="67.421875" style="0" customWidth="1"/>
    <col min="15" max="15" width="15.00390625" style="0" customWidth="1"/>
    <col min="16" max="16" width="13.57421875" style="0" customWidth="1"/>
    <col min="17" max="17" width="27.57421875" style="106" customWidth="1"/>
    <col min="18" max="18" width="21.421875" style="106" bestFit="1" customWidth="1"/>
    <col min="19" max="19" width="14.57421875" style="0" customWidth="1"/>
    <col min="20" max="20" width="22.140625" style="0" bestFit="1" customWidth="1"/>
    <col min="21" max="21" width="14.57421875" style="0" customWidth="1"/>
  </cols>
  <sheetData>
    <row r="1" spans="1:21" ht="15">
      <c r="A1" s="39" t="s">
        <v>79</v>
      </c>
      <c r="B1" s="40" t="s">
        <v>80</v>
      </c>
      <c r="C1" s="40" t="s">
        <v>5</v>
      </c>
      <c r="D1" s="40" t="s">
        <v>81</v>
      </c>
      <c r="E1" s="40" t="s">
        <v>82</v>
      </c>
      <c r="F1" s="40" t="s">
        <v>83</v>
      </c>
      <c r="G1" s="40" t="s">
        <v>84</v>
      </c>
      <c r="H1" s="40" t="s">
        <v>85</v>
      </c>
      <c r="I1" s="40" t="s">
        <v>86</v>
      </c>
      <c r="J1" s="40" t="s">
        <v>87</v>
      </c>
      <c r="K1" s="40" t="s">
        <v>88</v>
      </c>
      <c r="L1" s="41" t="s">
        <v>20</v>
      </c>
      <c r="M1" s="41" t="s">
        <v>21</v>
      </c>
      <c r="N1" s="42" t="s">
        <v>22</v>
      </c>
      <c r="O1" s="41" t="s">
        <v>89</v>
      </c>
      <c r="P1" s="41" t="s">
        <v>90</v>
      </c>
      <c r="Q1" s="43" t="s">
        <v>26</v>
      </c>
      <c r="R1" s="43" t="s">
        <v>27</v>
      </c>
      <c r="S1" s="41" t="s">
        <v>29</v>
      </c>
      <c r="T1" s="41" t="s">
        <v>91</v>
      </c>
      <c r="U1" s="44" t="s">
        <v>92</v>
      </c>
    </row>
    <row r="2" spans="1:19" ht="135.75">
      <c r="A2" s="94" t="s">
        <v>93</v>
      </c>
      <c r="B2" s="96" t="s">
        <v>94</v>
      </c>
      <c r="C2" s="94" t="s">
        <v>95</v>
      </c>
      <c r="D2" s="94" t="s">
        <v>96</v>
      </c>
      <c r="E2" s="94" t="s">
        <v>97</v>
      </c>
      <c r="F2" s="94" t="s">
        <v>98</v>
      </c>
      <c r="G2" s="94" t="s">
        <v>99</v>
      </c>
      <c r="H2" s="94" t="s">
        <v>100</v>
      </c>
      <c r="I2" s="94" t="s">
        <v>101</v>
      </c>
      <c r="J2" s="94" t="s">
        <v>102</v>
      </c>
      <c r="K2" s="94" t="s">
        <v>103</v>
      </c>
      <c r="L2" s="97">
        <v>29091</v>
      </c>
      <c r="M2" s="97">
        <v>178</v>
      </c>
      <c r="N2" s="98" t="s">
        <v>104</v>
      </c>
      <c r="O2" s="97" t="s">
        <v>41</v>
      </c>
      <c r="P2" s="97">
        <v>4</v>
      </c>
      <c r="Q2" s="103">
        <v>560</v>
      </c>
      <c r="R2" s="103">
        <v>2240</v>
      </c>
      <c r="S2" s="97" t="s">
        <v>105</v>
      </c>
    </row>
    <row r="3" spans="1:19" s="95" customFormat="1" ht="78.75">
      <c r="A3" s="94" t="s">
        <v>12</v>
      </c>
      <c r="B3" s="94" t="s">
        <v>206</v>
      </c>
      <c r="C3" s="94" t="s">
        <v>75</v>
      </c>
      <c r="D3" s="94" t="s">
        <v>96</v>
      </c>
      <c r="E3" s="94" t="s">
        <v>97</v>
      </c>
      <c r="F3" s="94" t="s">
        <v>98</v>
      </c>
      <c r="G3" s="94" t="s">
        <v>99</v>
      </c>
      <c r="H3" s="94" t="s">
        <v>100</v>
      </c>
      <c r="I3" s="94" t="s">
        <v>101</v>
      </c>
      <c r="J3" s="94" t="s">
        <v>102</v>
      </c>
      <c r="K3" s="94" t="s">
        <v>103</v>
      </c>
      <c r="L3" s="99">
        <v>52893</v>
      </c>
      <c r="M3" s="99">
        <v>145</v>
      </c>
      <c r="N3" s="100" t="s">
        <v>76</v>
      </c>
      <c r="O3" s="99" t="s">
        <v>31</v>
      </c>
      <c r="P3" s="99">
        <v>2</v>
      </c>
      <c r="Q3" s="104">
        <v>49.33</v>
      </c>
      <c r="R3" s="104">
        <v>98.66</v>
      </c>
      <c r="S3" s="99" t="s">
        <v>53</v>
      </c>
    </row>
    <row r="4" spans="1:19" ht="33">
      <c r="A4" s="94" t="s">
        <v>209</v>
      </c>
      <c r="B4" s="94" t="s">
        <v>210</v>
      </c>
      <c r="C4" s="94" t="s">
        <v>211</v>
      </c>
      <c r="D4" s="94" t="s">
        <v>96</v>
      </c>
      <c r="E4" s="94" t="s">
        <v>97</v>
      </c>
      <c r="F4" s="94" t="s">
        <v>98</v>
      </c>
      <c r="G4" s="94" t="s">
        <v>99</v>
      </c>
      <c r="H4" s="94" t="s">
        <v>100</v>
      </c>
      <c r="I4" s="94" t="s">
        <v>101</v>
      </c>
      <c r="J4" s="94" t="s">
        <v>102</v>
      </c>
      <c r="K4" s="94" t="s">
        <v>103</v>
      </c>
      <c r="L4" s="101">
        <v>9570</v>
      </c>
      <c r="M4" s="101">
        <v>103</v>
      </c>
      <c r="N4" s="102" t="s">
        <v>207</v>
      </c>
      <c r="O4" s="101" t="s">
        <v>208</v>
      </c>
      <c r="P4" s="101">
        <v>400</v>
      </c>
      <c r="Q4" s="105">
        <v>0.2</v>
      </c>
      <c r="R4" s="105">
        <v>160</v>
      </c>
      <c r="S4" s="101" t="s">
        <v>53</v>
      </c>
    </row>
  </sheetData>
  <sheetProtection/>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3"/>
  <sheetViews>
    <sheetView zoomScalePageLayoutView="0" workbookViewId="0" topLeftCell="I1">
      <selection activeCell="C11" sqref="C11"/>
    </sheetView>
  </sheetViews>
  <sheetFormatPr defaultColWidth="9.140625" defaultRowHeight="15"/>
  <cols>
    <col min="1" max="1" width="23.421875" style="0" customWidth="1"/>
    <col min="2" max="2" width="19.421875" style="0" customWidth="1"/>
    <col min="3" max="3" width="27.57421875" style="0" customWidth="1"/>
    <col min="4" max="4" width="9.8515625" style="0" customWidth="1"/>
    <col min="5" max="5" width="11.7109375" style="0" customWidth="1"/>
    <col min="6" max="6" width="12.7109375" style="0" customWidth="1"/>
    <col min="7" max="7" width="13.7109375" style="0" customWidth="1"/>
    <col min="8" max="8" width="14.28125" style="0" customWidth="1"/>
    <col min="9" max="9" width="15.421875" style="0" customWidth="1"/>
    <col min="10" max="10" width="20.57421875" style="0" customWidth="1"/>
    <col min="11" max="11" width="22.28125" style="0" customWidth="1"/>
    <col min="12" max="13" width="11.57421875" style="0" customWidth="1"/>
    <col min="14" max="14" width="67.421875" style="0" customWidth="1"/>
    <col min="15" max="15" width="15.00390625" style="0" customWidth="1"/>
    <col min="16" max="16" width="13.57421875" style="0" customWidth="1"/>
    <col min="17" max="17" width="27.57421875" style="0" customWidth="1"/>
    <col min="18" max="18" width="21.421875" style="0" bestFit="1" customWidth="1"/>
    <col min="19" max="19" width="14.57421875" style="0" customWidth="1"/>
  </cols>
  <sheetData>
    <row r="1" spans="1:21" ht="30">
      <c r="A1" s="39" t="s">
        <v>79</v>
      </c>
      <c r="B1" s="40" t="s">
        <v>80</v>
      </c>
      <c r="C1" s="40" t="s">
        <v>5</v>
      </c>
      <c r="D1" s="40" t="s">
        <v>81</v>
      </c>
      <c r="E1" s="40" t="s">
        <v>82</v>
      </c>
      <c r="F1" s="40" t="s">
        <v>83</v>
      </c>
      <c r="G1" s="40" t="s">
        <v>84</v>
      </c>
      <c r="H1" s="40" t="s">
        <v>85</v>
      </c>
      <c r="I1" s="40" t="s">
        <v>86</v>
      </c>
      <c r="J1" s="40" t="s">
        <v>87</v>
      </c>
      <c r="K1" s="40" t="s">
        <v>88</v>
      </c>
      <c r="L1" s="41" t="s">
        <v>20</v>
      </c>
      <c r="M1" s="41" t="s">
        <v>21</v>
      </c>
      <c r="N1" s="42" t="s">
        <v>22</v>
      </c>
      <c r="O1" s="41" t="s">
        <v>89</v>
      </c>
      <c r="P1" s="41" t="s">
        <v>90</v>
      </c>
      <c r="Q1" s="43" t="s">
        <v>26</v>
      </c>
      <c r="R1" s="43" t="s">
        <v>27</v>
      </c>
      <c r="S1" s="41" t="s">
        <v>29</v>
      </c>
      <c r="T1" s="41" t="s">
        <v>91</v>
      </c>
      <c r="U1" s="44" t="s">
        <v>92</v>
      </c>
    </row>
    <row r="2" spans="1:19" ht="16.5">
      <c r="A2" s="107" t="s">
        <v>212</v>
      </c>
      <c r="B2" s="107" t="s">
        <v>213</v>
      </c>
      <c r="C2" s="107" t="s">
        <v>214</v>
      </c>
      <c r="D2" s="107" t="s">
        <v>96</v>
      </c>
      <c r="E2" s="107" t="s">
        <v>215</v>
      </c>
      <c r="F2" s="107" t="s">
        <v>98</v>
      </c>
      <c r="G2" s="107" t="s">
        <v>99</v>
      </c>
      <c r="H2" s="107" t="s">
        <v>100</v>
      </c>
      <c r="I2" s="107" t="s">
        <v>101</v>
      </c>
      <c r="J2" s="107" t="s">
        <v>216</v>
      </c>
      <c r="K2" s="107" t="s">
        <v>103</v>
      </c>
      <c r="L2" s="108"/>
      <c r="M2" s="109">
        <v>6</v>
      </c>
      <c r="N2" s="110" t="s">
        <v>217</v>
      </c>
      <c r="O2" s="109" t="s">
        <v>218</v>
      </c>
      <c r="P2" s="109">
        <v>1</v>
      </c>
      <c r="Q2" s="111">
        <v>2810</v>
      </c>
      <c r="R2" s="111">
        <v>2810</v>
      </c>
      <c r="S2" s="108" t="s">
        <v>219</v>
      </c>
    </row>
    <row r="3" spans="1:19" ht="16.5">
      <c r="A3" s="112" t="s">
        <v>212</v>
      </c>
      <c r="B3" s="112" t="s">
        <v>220</v>
      </c>
      <c r="C3" s="112" t="s">
        <v>221</v>
      </c>
      <c r="D3" s="112" t="s">
        <v>96</v>
      </c>
      <c r="E3" s="112" t="s">
        <v>215</v>
      </c>
      <c r="F3" s="112" t="s">
        <v>98</v>
      </c>
      <c r="G3" s="112" t="s">
        <v>99</v>
      </c>
      <c r="H3" s="112" t="s">
        <v>100</v>
      </c>
      <c r="I3" s="112" t="s">
        <v>101</v>
      </c>
      <c r="J3" s="112" t="s">
        <v>216</v>
      </c>
      <c r="K3" s="112" t="s">
        <v>103</v>
      </c>
      <c r="L3" s="113"/>
      <c r="M3" s="114">
        <v>16</v>
      </c>
      <c r="N3" s="115" t="s">
        <v>217</v>
      </c>
      <c r="O3" s="114" t="s">
        <v>218</v>
      </c>
      <c r="P3" s="114">
        <v>1</v>
      </c>
      <c r="Q3" s="116">
        <v>6995</v>
      </c>
      <c r="R3" s="116">
        <v>6995</v>
      </c>
      <c r="S3" s="113" t="s">
        <v>219</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proplan-p049646</cp:lastModifiedBy>
  <dcterms:created xsi:type="dcterms:W3CDTF">2013-05-08T18:24:04Z</dcterms:created>
  <dcterms:modified xsi:type="dcterms:W3CDTF">2013-10-30T18:43:35Z</dcterms:modified>
  <cp:category/>
  <cp:version/>
  <cp:contentType/>
  <cp:contentStatus/>
</cp:coreProperties>
</file>