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ais\Documents\ICT\Execução Orçamentária\Compras\Equipamentos\"/>
    </mc:Choice>
  </mc:AlternateContent>
  <bookViews>
    <workbookView xWindow="0" yWindow="0" windowWidth="28800" windowHeight="11850"/>
  </bookViews>
  <sheets>
    <sheet name="Equipamentos 2020-202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1" l="1"/>
  <c r="S31" i="1"/>
  <c r="R32" i="1"/>
  <c r="S32" i="1"/>
  <c r="K7" i="1"/>
  <c r="M7" i="1"/>
  <c r="Q7" i="1"/>
  <c r="R7" i="1"/>
  <c r="S7" i="1"/>
  <c r="K8" i="1"/>
  <c r="M8" i="1"/>
  <c r="Q8" i="1"/>
  <c r="R8" i="1"/>
  <c r="S8" i="1"/>
  <c r="K9" i="1"/>
  <c r="M9" i="1"/>
  <c r="Q9" i="1"/>
  <c r="R9" i="1"/>
  <c r="S9" i="1"/>
  <c r="K10" i="1"/>
  <c r="M10" i="1"/>
  <c r="Q10" i="1"/>
  <c r="R10" i="1"/>
  <c r="S10" i="1"/>
  <c r="K11" i="1"/>
  <c r="M11" i="1"/>
  <c r="Q11" i="1"/>
  <c r="R11" i="1"/>
  <c r="S11" i="1"/>
  <c r="K12" i="1"/>
  <c r="M12" i="1"/>
  <c r="Q12" i="1"/>
  <c r="R12" i="1"/>
  <c r="S12" i="1"/>
  <c r="K13" i="1"/>
  <c r="M13" i="1"/>
  <c r="Q13" i="1"/>
  <c r="R13" i="1"/>
  <c r="S13" i="1"/>
  <c r="K14" i="1"/>
  <c r="M14" i="1"/>
  <c r="Q14" i="1"/>
  <c r="R14" i="1"/>
  <c r="S14" i="1"/>
  <c r="K15" i="1"/>
  <c r="M15" i="1"/>
  <c r="Q15" i="1"/>
  <c r="R15" i="1"/>
  <c r="S15" i="1"/>
  <c r="K16" i="1"/>
  <c r="M16" i="1"/>
  <c r="Q16" i="1"/>
  <c r="R16" i="1"/>
  <c r="S16" i="1"/>
  <c r="K17" i="1"/>
  <c r="M17" i="1"/>
  <c r="Q17" i="1"/>
  <c r="R17" i="1"/>
  <c r="S17" i="1"/>
  <c r="K18" i="1"/>
  <c r="M18" i="1"/>
  <c r="Q18" i="1"/>
  <c r="R18" i="1"/>
  <c r="S18" i="1"/>
  <c r="K19" i="1"/>
  <c r="M19" i="1"/>
  <c r="Q19" i="1"/>
  <c r="R19" i="1"/>
  <c r="S19" i="1"/>
  <c r="K20" i="1"/>
  <c r="M20" i="1"/>
  <c r="Q20" i="1"/>
  <c r="R20" i="1"/>
  <c r="S20" i="1"/>
  <c r="K21" i="1"/>
  <c r="M21" i="1"/>
  <c r="Q21" i="1"/>
  <c r="R21" i="1"/>
  <c r="S21" i="1"/>
  <c r="K22" i="1"/>
  <c r="M22" i="1"/>
  <c r="Q22" i="1"/>
  <c r="R22" i="1"/>
  <c r="S22" i="1"/>
  <c r="J7" i="1"/>
  <c r="J8" i="1"/>
  <c r="J9" i="1"/>
  <c r="J10" i="1"/>
  <c r="J11" i="1"/>
  <c r="J12" i="1"/>
  <c r="J13" i="1"/>
  <c r="J14" i="1"/>
  <c r="J15" i="1"/>
  <c r="J16" i="1"/>
  <c r="J17" i="1"/>
  <c r="J18" i="1"/>
  <c r="J19" i="1"/>
  <c r="J20" i="1"/>
  <c r="J21" i="1"/>
  <c r="J22" i="1"/>
  <c r="T31" i="1" l="1"/>
  <c r="T32" i="1"/>
  <c r="S6" i="1"/>
  <c r="R6" i="1"/>
  <c r="Q6" i="1"/>
  <c r="S30" i="1" s="1"/>
  <c r="M6" i="1"/>
  <c r="K6" i="1"/>
  <c r="J6" i="1"/>
  <c r="K45" i="1"/>
  <c r="J45" i="1"/>
  <c r="J44" i="1"/>
  <c r="J41" i="1"/>
  <c r="K40" i="1"/>
  <c r="J40" i="1"/>
  <c r="K39" i="1"/>
  <c r="J39" i="1"/>
  <c r="J38" i="1"/>
  <c r="K44" i="1"/>
  <c r="K43" i="1"/>
  <c r="J43" i="1"/>
  <c r="K46" i="1"/>
  <c r="J46" i="1"/>
  <c r="K42" i="1"/>
  <c r="J42" i="1"/>
  <c r="K41" i="1"/>
  <c r="S39" i="1"/>
  <c r="R39" i="1"/>
  <c r="K38" i="1"/>
  <c r="S38" i="1"/>
  <c r="R38" i="1"/>
  <c r="R40" i="1" l="1"/>
  <c r="R23" i="1"/>
  <c r="Q23" i="1"/>
  <c r="M30" i="1" s="1"/>
  <c r="S23" i="1"/>
  <c r="S40" i="1"/>
  <c r="R30" i="1"/>
  <c r="M23" i="1"/>
  <c r="K29" i="1" s="1"/>
  <c r="J23" i="1"/>
  <c r="K28" i="1" s="1"/>
  <c r="K23" i="1"/>
  <c r="M28" i="1" s="1"/>
  <c r="J37" i="1"/>
  <c r="J47" i="1" s="1"/>
  <c r="K37" i="1"/>
  <c r="K47" i="1" s="1"/>
  <c r="K30" i="1" l="1"/>
  <c r="S33" i="1"/>
  <c r="R33" i="1"/>
  <c r="K31" i="1"/>
  <c r="M29" i="1"/>
  <c r="M31" i="1" s="1"/>
  <c r="T30" i="1"/>
  <c r="T33" i="1" l="1"/>
</calcChain>
</file>

<file path=xl/sharedStrings.xml><?xml version="1.0" encoding="utf-8"?>
<sst xmlns="http://schemas.openxmlformats.org/spreadsheetml/2006/main" count="111" uniqueCount="70">
  <si>
    <t>Instituto de Ciência e Tecnologia - ICT</t>
  </si>
  <si>
    <t>Inversão</t>
  </si>
  <si>
    <t>Prioridade</t>
  </si>
  <si>
    <t>Pregão</t>
  </si>
  <si>
    <t xml:space="preserve">Item </t>
  </si>
  <si>
    <t>Empenho</t>
  </si>
  <si>
    <t>SIGE</t>
  </si>
  <si>
    <t>DESCRIÇÃO</t>
  </si>
  <si>
    <t>UN</t>
  </si>
  <si>
    <t>QTD.</t>
  </si>
  <si>
    <t>Emp.</t>
  </si>
  <si>
    <t>R$ Unit.</t>
  </si>
  <si>
    <t>R$ total</t>
  </si>
  <si>
    <t>Empenhado</t>
  </si>
  <si>
    <t>Inv.</t>
  </si>
  <si>
    <t>R$ Inversão</t>
  </si>
  <si>
    <t>I</t>
  </si>
  <si>
    <t>II</t>
  </si>
  <si>
    <t>III</t>
  </si>
  <si>
    <t>R$ Prior. I</t>
  </si>
  <si>
    <t>R$ Prior. II</t>
  </si>
  <si>
    <t>R$ Prior. III</t>
  </si>
  <si>
    <t>Solicitante</t>
  </si>
  <si>
    <t>Equipe 1</t>
  </si>
  <si>
    <t>Equipe 3</t>
  </si>
  <si>
    <t>Equipe 2</t>
  </si>
  <si>
    <t>Total</t>
  </si>
  <si>
    <t>Solicitado</t>
  </si>
  <si>
    <t>LEGENDA</t>
  </si>
  <si>
    <t>Pedido inicial</t>
  </si>
  <si>
    <t>Total inversão</t>
  </si>
  <si>
    <t>Solicitantes</t>
  </si>
  <si>
    <t>Prioridade I</t>
  </si>
  <si>
    <t>Itens aceitos e apontados como sendo pesquisa - não serão empenhados</t>
  </si>
  <si>
    <t>Prioridade  I</t>
  </si>
  <si>
    <t xml:space="preserve">Itens sem valor de referência </t>
  </si>
  <si>
    <t>Total empenhado</t>
  </si>
  <si>
    <t>Itens Frustrados - cancelados na aceitação ou sem proposta válida</t>
  </si>
  <si>
    <t>Empresa impedida de contrartar com o poder público</t>
  </si>
  <si>
    <t>Registro de preço - Não empenhado, quantidade suficiente em estoque</t>
  </si>
  <si>
    <t>Itens empenhados - aguardando entrega</t>
  </si>
  <si>
    <t>Itens entregues - compra finalizada</t>
  </si>
  <si>
    <t xml:space="preserve">Pregão </t>
  </si>
  <si>
    <t>APARELHO DE OSMOSE REVERSA DESCRITIVO: -) Capaz de produzir água com uma condutividade elétrica menor que 1 microsiemens; -) Produção nominal de água pura de 10 litros/hora; -) Filtros e outros: Pré filtro de polipropileno (sedimentos) com capacidade de reter partículas de 5 micras da água bruta; Filtro de carvão granulado ativado; Filtro de carvão block; Membrana de osmose reversa; Filtro carvão em linha; Coluna de polimento; Sensor automático; Torneira plástica; Bomba de pressurização; Reservatório pressurizado anaeróbio. -) Caixa da Bomba: Em alumínio revestido com pintura eletrostática; -) Cabo de força com dupla isolação e plug com três pinos, dois fases e um terra, NBR 13249; -) Acompanha mangueiras de alta pressão, conexão para torneira, suporte dos filtros, chave para troca de filtros e manual de instruções.</t>
  </si>
  <si>
    <t>un</t>
  </si>
  <si>
    <t>Centrífuga clínica para rotina laboratorial com rotor de ângulo fixo, capacidade para 12 tubos de 15ml; 4000rpm (1800xG); tampa reforçada; com tacômetro analógico e timer regulável até 30 min.</t>
  </si>
  <si>
    <t>Estufa de esterilização e secagem com circulação e renovação de ar; capacidade de 150 a 200 litros; Temperatura: 5°C acima do ambiente a 150°C. Gabinete construído em aço 1020 com pintura eletrostática anticorrosiva; Câmara interna em aço 1020 com pintura eletrostática anticorrosiva; 1 Porta em aço 1020 com pintura eletrostática anticorrosiva; Suporte para 3 bandejas; Acompanha 3 bandeja em aço 1020 reforçada perfuradas; Isolação da câmara interna em lã de vidro (espessura 08 cm); Vedação da porta em perfil de silicone; Resistência aletada, blindada em aço inox AISI 304; Sensor de temperatura PT 100; Termostato de segurança que evita o aumento da temperatura programada (Sistema de proteção de super aquecimento por termostato analógico); Circulação de ar forçada; Motor de corrente continua ¼ HP - Classe H; Ventilação através de ventoinha; Saída de fluxo de ar superior de aço inox orifício central para acomodação de termômetro; Controle de temperatura microprocessado digital PID; Alimentação 220 volts, potência 1500 watts; Exatidão: +- 0,5 ºC. Resolução: 0,1ºC; Certificado de calibração RBC do controle de temperatura; 2 Fusível extra. Manual de instrução. Garantia mínima de 01 ano.</t>
  </si>
  <si>
    <t>Alicate amperímetro digital: Alicate Amperímetro com medição mínima de corrente CA e CC até 300A, medição de tensão mínima CA e CC de até 500V, tensão CA true-rms, classificação de segurança mínima CATIII 600V, corrente CA precisão de 2% +- 5 dígitos, corrente CC precisão de 2% +-5 dígitos, tensão CA com precisão 1,5% +-5 dígitos, tensão CC com precisão 1% +-5 dígitos, medição de resistência mínima de até 30K?, medição de temperatura mínima de -10°C a 300°C, medição de capacitância mínima de até 600uF medição de frequência mínima de até 400Hz, escala de mudança das faixas automática, bip sonoro de continuidade, display com data hold e retro iluminação, deve possuir proteção interna dos componentes eletrônicos, o aparelho deve estar de acordo com a norma regulamentadora NR-10 com categoria de segurança EN 61010-1 CATI 1000V/CATII 600V, Listados CE, UL e CSA, manual do usuário em português, termopar tipo K, ponta de prova e uma bolsa de acondicionamento e transporte do equipamento e acessórios, garantia mínima de 02 anos em território nacional atestado através de carta do fabricante; Referência: Fluke 325 equivalente ou superior. (TCU, Acórdão 2401/2006, 9.3.2 - Plenário).</t>
  </si>
  <si>
    <t>Aparelho para determinação do ponto de fusão a seco: base em chapa de aço com revestimento epóxi eletrostático; Interruptor de aquecimento direto ou controlado; Controle eletrônico da temperatura com escala de referência entre pontos de 1 à 10; Ocular com lente de aumento, foco regulável e removível para sua limpeza; Bloco de aquecimento em alumínio; Temperatura máxima 300°C; Iluminação horizontal indireta; Acompanha termômetro de vidro de 0ºC a 300°C, com certificado rastreado pela RBC, 50 capilares, dispositivo auxiliar de resfriamento e manual de instruções; Cabo de força com dupla isolação e plugue de três pinos, dois fases e um terra, atendendo a nova norma ABNT NBR 14136.</t>
  </si>
  <si>
    <t>Balança analítica digital capacidade 220g; Sensibilidade: 0,1 mg, Repetitividade: &lt; 0,1 mg, Linearidade: +/- 0,2 mg, Classe de exatidão: I, Unidades de pesagem disponíveis: g, mg, quilate, mon, libra, oz, tael de Hong Kong, dwt, gn, m (mesghal), b (baht), t (tola), o (parte de libra), Voltagem: bivolt automático de 90 a 240 V, Frequência: 50/60 Hz, Temperatura de trabalho: 5 a 40°C, dimensões do equipamento: 220x330x310 mm (CxLxA), diâmetro do prato: 80 mm, Consumo de energia: 7va, Possui saída RS232C e bolhas de nível e pés regulados, Calibração usando peso externo ( com a tecla cal), tempo de calibração 3 segundos, Display analógico: gráficos de barras indicam claramente o peso total (incluindo o peso de tara) como parte da capacidade total utilizada pela balança, com capela protetora contra corrente de ar, possuindo partas laterais de superior, Modelo aprovado pelo Inmetro conforme portaria Inmetro/dimel nº 0124, de 05 de Abril de 2011. Marca Shimadzu, modelo AUY220 ou de melhor qualidade (TCU, acórdão 2401/2006, 9.3.2 - plenário).</t>
  </si>
  <si>
    <t>Banho ultrassônico com aquecimento até 60 oC, capacidade de 3,8 litros, cesto em aço inox e Timer Digital.</t>
  </si>
  <si>
    <t>Cortadeira/Retífica de precisão para seções pouco espessas de amostras rochosas ou minerais com dimensões de 700 mm X 370 mm X 320 mm, equipado com motor trifásico de 220-240 V / 50-60 Hz com capacidade de geração velocidade de rotação entre 1400 e 1700 rpm. com 3 (três) dispositivos de fixação à vácuo, para o lixamento de 3 lâminas de 27 x 46 mm, 28 x 48 mm ou 30 x 45 mm, ou 2 lâminas de 1 x 3", com as respectivas amostras. Incluindo: dispositivo de fixação para corte de rochas (75 x 75 mm), dispositivo para corte de amostras padrões (8 x 20 x 30 mm), calibrador visual, unidade de refrigeração recirculante, 3 (três) copos de desbaste diamantado para lixamento de materiais duros e quebradiços com diâmetro de 203 mm, 3 (três) unidades de disco de corte diamantado para corte manual de minerais e compósitos com fases duras e 1 (uma) bomba de vácuo (230V/50Hz) com dimensões entre 37,5 cm X 21 cm X 25.5 cm e capacidade de geração de aproximadamente 907 mbar e vazão na ordem de 28 litros/min.</t>
  </si>
  <si>
    <t>Durômetro analógico de bancada com as seguintes caracterísitcas: com relógio analógico; zero no relógio analógico facilitando a aplicação da pré-carga; zero do relógio analógico automático; graduação do relógio analógico 1HR; com acionamento por alavanca; com seletor de cargas; cargas de ensaio: 60,100, 150, 187,5 e 250 kgf; pré carga inicial 10Kgf. escalas disponíveis Rockwell Normal (HRA, HRB, HRC) e HB 2,5/187,5 e HB 5/250; Altura máxima da peça a ser ensaiada: 230mm. Distância máxima do centro da mesa ao corpo (cava): 133mm. Incluindo: Penetrador diamante 120º; Penetrador de esfera de aço d= 1/16? (mais uma esfera avulsa reserva); Penetrador de esfera de aço d= 2,5mm (mais uma esfera avulsa reserva); Penetrador de esfera de aço d= 5mm (mais uma esfera avulsa reserva); padrão de teste rockwell HRB; padrão de teste rockwell HRC; padrão de teste Brinell HB 2,5/187,5. Mesa de apoio plana d= 50mm. Mesa de apoio prismática d= 38 mm; jogo de chaves de serviço; capa plástica de proteção e manual de instruções.</t>
  </si>
  <si>
    <t>Estereomicroscópio binocular com magnificações entre 8 X e 40 X, oculares focalizáveis de 10 X /23, iluminação refletida com spot led para campo claro e campo escuro, inclinável, co ajuste de altura e foco luminosidade, spot led vertical para iluminação de orifícios, iluminação transmitida para campo claro e campo escuro, coluna com 25 cm, foco macrométrico, alça para transporte e capa de proteção. Especificações: Stemi 305 EDU; Sistema ótico de Greenough com ângulo estereoscópico de 11°; Zoom manual de 5:1 (0,8 x a 4,0 x) com botões para controle dos dois lados; Clickstops em zoom de 0,8 x, 1 x, 2 x, 3 x e 4 x; Distância livre de trabalho de 110 mm; Tubo binocular com ângulo de inclinação de 45°, com ajuste; interpupilar entre 55 e 75 mm; Encaixe para oculares com 30 mm de diâmetro e campo visual máximo de 23 mm; Utiliza suporte para o corpo com 76 mm de diâmetro; Interface com diâmetro de 66 mm para iluminadores; Rosca M52 para lentes frontais ou analisador; Iluminação vertical LED integrada, para estativas K EDU / LAB / MAT ou controlador K LED; Oculares focalizáveis de 10 x / 23 Br; Cabo espiral RJ12 Estativa K EDU; Base com L 190 x P 310 x A 35 mm; Superfície para trabalho L 160 x P 195 mm; Diâmetro de 84 mm para encaixe de platinas e 45 mm para polarizadores em iluminação transmitida</t>
  </si>
  <si>
    <t>Forno mufla digital, temperatura máxima de trabalho 1200°C faixa de trabalho entre 300 e 1200°C, confeccionado em chapa de aço tratada com revestimento em epóxi eletrostático, isolação para evitar aquecimento na parte exterior, painel de comando lateral com sistema de irradiação de calor, resistências de fio Kanthal A1, embutidas em refratários, porta com abertura tipo bandeja, respiros frontal e superior para eventual saída de gases, controlador eletrônico da temperatura com resolução de 10°C, precisão do controle ñ7°C, com sensor termopar tipo K. Dimensöes internas: A=15, L=15, P=30 cm. Dimensöes externas: A=51, L=68, P=60cm. Potência: 4000W, Voltagem: 220V. Garantia mínima de 12 meses.</t>
  </si>
  <si>
    <t>Lixadeira Metalografica Manual, por via úmida. Fornecida com área de lixamento em forma de quatro pistas com 275 x 50mm, sistema de aspersão e drenagem de água, mangueiras com abraçadeiras.</t>
  </si>
  <si>
    <t>Medidor de pH (pHmetro) de bancada, pH 0,00 a 14,00, microprocessado; para medida de pH/mV e temperatura; Trabalha com todos os tipos de eletrodo, inclusive de álcool; Calibração automática das soluções buffers 6,86/7,00/7,01/4,00/9,00 e 10,00; Faixas de trabalho pH: 0,00 a 14,00; Faixas de trabalho mV: - 1999 a + 1999 mV; Faixas de trabalho °C: 0 a 100°C; Resolução: 0,1 / 0,01 e 0,001 pH; Sensor de temperatura individual em aço inox, podendo-se usar o equipamento como termômetro de 0 a 100°C, com resolução de 0,1°C; Display alfanumérico; Mostra simultaneamente o pH e temperatura da solução; Compensação automática ou manual; Gabinete em plástico ABS, livre de corrosão; Saída para computador tipo RS 232C, informando a leitura de pH, mV e temperatura; Alimentação: 110 / 220 V (Bivolt); Acompanha o equipamento: 01 eletrodo de vidro universal com referência interna KCl 3M + AgCl para medição de pH em soluções aquosas, sensor de temperatura em aço inox, soluções tampão frasco com 500 ml ph 4,00 - 7,00 e 10,00, suporte individual para eletrodo e sensor de temperatura e manual de Instruções. Garantia mínima de 01 ano.</t>
  </si>
  <si>
    <t>Micro retífica com acessórios e maleta. Potência : 175W; Acessórios: 02 escaradores, 04 discos de corte, 03 discos de corte com fita de vidro, 01 broca multiuso, 01 rebolo, 02 pontas parelelas, 01 ponta cônica, 01 escova de cerdas, 01 escolva de aço de carbono, 09 tubos de lixa, 06 discos de lixa, 01 broca 3,2mm, 01 haste adaptadora, 01 pinça de 3/32, estojo de armazenamento, eixo flexível, empunhadora auxiliar, guia de corte multiuso, miniestojo de acessório, chave; Garantia: 1 ano; Referência: micro retífica Dremel 4000 com acessório e maleta para transporte, equivalente ou superior. (TCU, Acórdão 2401/2006, 9.3.2 - Plenário).</t>
  </si>
  <si>
    <t>Microscópio ótico metalográfico. Trinocular. DADOS TÉCNICOS: Estativa: Invertida. Cabeçote Trinocular: Inclinação 30º, ajuste interpupilar de 55 a 75 mm e ajuste de diatropia nas duas oculares. Sistema óptico: Objetivas plano acromáticas c/ proteção anti-fungos. Ampliações: 40 / 100 / 200 / 400/1000 X. Mesa de apoio: 01 Fixador de amostra Porta amostras metálico com furo inserção: diâmetro 10/20mm. Controle de focalização: Foco fino com resolução milesimal. Sistema de iluminação: Iluminador em campo claro provido de diafragma de campo e abertura com dispositivo de centralização da lâmpada de halogênio 6V/20W e fenda para colocação de filtros Controle de iluminação: Embutido na estativa, permitindo ajuste contínuo da intensidade da lâmpada, para operação em 220V - 60Hz. Sistema de polarização: Dotado de polarizador e diafragma de campo. Filtros: 01 amarelo / 01azul / 01 verde. Acompanhar : 01 Micro-Câmera de Vídeo Digital 1/3 CCD de alta definição com 2,5 Mega pixels, para utilização em Porta USB, não necessitando de fonte de alimentação ou placa de vídeo para ser instalada. Fornecido com objetiva preparada para acoplamento direto na ocular de qualquer microscópio. Software com recursos de controle de brilho, contraste, cores e captura e gravação da imagem no padrão BMP de Alta Resolução, possibilitando confecção de relatórios com imagens. Compatível com microcomputadores IBM-PC, inclusive laptops e notebooks. Software de Análise de Imagem, com recursos Captura gravação no formato BMP de alta resolução, rotação, redimensionamento de imagem, ajuste de cores, brilho, contraste, saturação. Função lupa: visualização ampliada com nitidez de pontos específicos da imagem para possibilitar a realização de medições básicas, tais como: distâncias, circunferência, ângulo, área, contorno, retângulo, marcação e contagem de pontos. Armazenamento dos resultados de medição em Excel, permitindo elaboração de relatórios.</t>
  </si>
  <si>
    <t>Politriz metalografica, construída em caixa de aço carbono, e equipada com sistema de irrigação de água regulável para o lixamento e anel de fixação para utilização de lixas não adesivas. Características: 220V-60Hz, 245W, trifásico 125/250rpm. Possuir prato de alumínio de diâmetro de 200mm. Possuir duas velocidades: 300/600 rpm ou 125/250 rpm , acionadas por chave seletora, possibilitando a utilização do equipamento para polimentos com pasta de diamante ou alumina.</t>
  </si>
  <si>
    <t>Soprador térmico bocal de 22mm, compatível com acessórios disponível no mercado, com suporte que permite usar o equipamento apoiado, com controle de temperatura, com desligamento automático em altas temperaturas para evitar queima do aparelho 220V ? 2000W - temp. de 50 a 600 celsius.</t>
  </si>
  <si>
    <t>749 - Pedido Geral - Aquisição de equipamentos de laboratório em geral  - 2020/2021</t>
  </si>
  <si>
    <t>Resumo Aquisição de Equipamentos - 2021</t>
  </si>
  <si>
    <t>Resumo por equipes - exercício 2021</t>
  </si>
  <si>
    <t>Empenhos  - exercício 2021</t>
  </si>
  <si>
    <t>Eq. 1 (1) Eq. 2 (1)</t>
  </si>
  <si>
    <t>Equipe 1 (1) Equipe 3 (2)</t>
  </si>
  <si>
    <t>Equipe 1 (1) Equipe 3 (1)</t>
  </si>
  <si>
    <t>Equipe 1 (5) Equipe 3 (2)</t>
  </si>
  <si>
    <t>Processo: 23087.010306/2020-19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</si>
</sst>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omic Sans MS"/>
      <family val="4"/>
    </font>
    <font>
      <b/>
      <sz val="16"/>
      <color theme="1"/>
      <name val="Comic Sans MS"/>
      <family val="4"/>
    </font>
    <font>
      <sz val="11"/>
      <name val="Calibri"/>
      <family val="2"/>
      <scheme val="minor"/>
    </font>
  </fonts>
  <fills count="11">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999FF"/>
        <bgColor indexed="64"/>
      </patternFill>
    </fill>
    <fill>
      <patternFill patternType="solid">
        <fgColor theme="7" tint="0.59999389629810485"/>
        <bgColor indexed="64"/>
      </patternFill>
    </fill>
    <fill>
      <patternFill patternType="solid">
        <fgColor rgb="FFEC7D6A"/>
        <bgColor indexed="64"/>
      </patternFill>
    </fill>
    <fill>
      <patternFill patternType="solid">
        <fgColor theme="6" tint="0.39997558519241921"/>
        <bgColor indexed="64"/>
      </patternFill>
    </fill>
    <fill>
      <patternFill patternType="solid">
        <fgColor theme="6" tint="-0.249977111117893"/>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auto="1"/>
      </left>
      <right/>
      <top style="thin">
        <color auto="1"/>
      </top>
      <bottom/>
      <diagonal/>
    </border>
    <border>
      <left style="thin">
        <color auto="1"/>
      </left>
      <right/>
      <top/>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0" fillId="0" borderId="0" xfId="0" applyAlignment="1">
      <alignment horizontal="justify"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horizontal="justify" vertical="top" wrapText="1"/>
    </xf>
    <xf numFmtId="0" fontId="0" fillId="0" borderId="0" xfId="0" applyAlignment="1">
      <alignment horizontal="center" vertical="center" wrapText="1"/>
    </xf>
    <xf numFmtId="0" fontId="4" fillId="3" borderId="6" xfId="0" applyFont="1" applyFill="1" applyBorder="1" applyAlignment="1">
      <alignment horizontal="center" vertical="center"/>
    </xf>
    <xf numFmtId="0" fontId="0" fillId="0" borderId="0" xfId="0" applyAlignment="1">
      <alignment horizontal="justify" vertical="top"/>
    </xf>
    <xf numFmtId="0" fontId="2"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center"/>
    </xf>
    <xf numFmtId="44" fontId="2" fillId="2" borderId="2" xfId="1" applyFont="1" applyFill="1" applyBorder="1" applyAlignment="1">
      <alignment horizontal="center" vertical="top"/>
    </xf>
    <xf numFmtId="0" fontId="4" fillId="0" borderId="0" xfId="0" applyFont="1" applyAlignment="1">
      <alignment horizontal="justify" vertical="top"/>
    </xf>
    <xf numFmtId="0" fontId="0" fillId="0" borderId="0" xfId="0" applyFill="1" applyAlignment="1">
      <alignment horizontal="justify" vertical="top"/>
    </xf>
    <xf numFmtId="44" fontId="2" fillId="2" borderId="2" xfId="0" applyNumberFormat="1" applyFont="1" applyFill="1" applyBorder="1" applyAlignment="1">
      <alignment vertical="top"/>
    </xf>
    <xf numFmtId="0" fontId="4" fillId="3" borderId="7" xfId="0" applyFont="1" applyFill="1" applyBorder="1" applyAlignment="1">
      <alignment horizontal="justify" vertical="top"/>
    </xf>
    <xf numFmtId="44" fontId="2" fillId="2" borderId="2" xfId="1" applyFont="1" applyFill="1" applyBorder="1" applyAlignment="1">
      <alignment horizontal="right" vertical="top"/>
    </xf>
    <xf numFmtId="44" fontId="4" fillId="3" borderId="7" xfId="1" applyFont="1" applyFill="1" applyBorder="1" applyAlignment="1">
      <alignment horizontal="right" vertical="top"/>
    </xf>
    <xf numFmtId="44" fontId="2" fillId="2" borderId="3" xfId="1" applyFont="1" applyFill="1" applyBorder="1" applyAlignment="1">
      <alignment horizontal="right" vertical="top"/>
    </xf>
    <xf numFmtId="0" fontId="4" fillId="3" borderId="8" xfId="0" applyFont="1" applyFill="1" applyBorder="1" applyAlignment="1">
      <alignment horizontal="center" vertical="top"/>
    </xf>
    <xf numFmtId="0" fontId="0" fillId="0" borderId="0" xfId="0" applyAlignment="1">
      <alignment horizontal="center" vertical="top"/>
    </xf>
    <xf numFmtId="44" fontId="0" fillId="0" borderId="0" xfId="0" applyNumberFormat="1" applyAlignment="1">
      <alignment horizontal="justify" vertical="top" wrapText="1"/>
    </xf>
    <xf numFmtId="0" fontId="0" fillId="3" borderId="0" xfId="0" applyFill="1" applyAlignment="1">
      <alignment horizontal="center" vertical="top"/>
    </xf>
    <xf numFmtId="44" fontId="0" fillId="3" borderId="0" xfId="0" applyNumberFormat="1" applyFill="1" applyAlignment="1">
      <alignment horizontal="center" vertical="top"/>
    </xf>
    <xf numFmtId="44" fontId="0" fillId="3" borderId="0" xfId="1" applyFont="1" applyFill="1" applyAlignment="1">
      <alignment horizontal="right" vertical="top"/>
    </xf>
    <xf numFmtId="44" fontId="0" fillId="0" borderId="0" xfId="1" applyFont="1" applyFill="1" applyAlignment="1">
      <alignment horizontal="right" vertical="top"/>
    </xf>
    <xf numFmtId="44" fontId="0" fillId="0" borderId="0" xfId="1" applyFont="1" applyAlignment="1">
      <alignment horizontal="right" vertical="top"/>
    </xf>
    <xf numFmtId="0" fontId="2" fillId="2" borderId="4" xfId="0" applyFont="1" applyFill="1" applyBorder="1" applyAlignment="1">
      <alignment horizontal="center"/>
    </xf>
    <xf numFmtId="0" fontId="2" fillId="2" borderId="5" xfId="0" applyFont="1" applyFill="1" applyBorder="1" applyAlignment="1">
      <alignment horizontal="center"/>
    </xf>
    <xf numFmtId="44" fontId="0" fillId="0" borderId="0" xfId="1" applyFont="1" applyAlignment="1">
      <alignment horizontal="center" vertical="top"/>
    </xf>
    <xf numFmtId="44" fontId="0" fillId="0" borderId="5" xfId="0" applyNumberFormat="1" applyFont="1" applyBorder="1" applyAlignment="1">
      <alignment vertical="top" wrapText="1"/>
    </xf>
    <xf numFmtId="44" fontId="4" fillId="0" borderId="2" xfId="1" applyFont="1" applyBorder="1" applyAlignment="1">
      <alignment horizontal="center" vertical="top"/>
    </xf>
    <xf numFmtId="0" fontId="4" fillId="0" borderId="2" xfId="0" applyFont="1" applyBorder="1" applyAlignment="1">
      <alignment horizontal="center" vertical="top"/>
    </xf>
    <xf numFmtId="44" fontId="4" fillId="0" borderId="2" xfId="1" applyFont="1" applyFill="1" applyBorder="1" applyAlignment="1">
      <alignment horizontal="center" vertical="top"/>
    </xf>
    <xf numFmtId="44" fontId="0" fillId="0" borderId="2" xfId="0" applyNumberFormat="1" applyFill="1" applyBorder="1" applyAlignment="1">
      <alignment horizontal="center" vertical="top"/>
    </xf>
    <xf numFmtId="44" fontId="2" fillId="2" borderId="2" xfId="0" applyNumberFormat="1" applyFont="1" applyFill="1" applyBorder="1" applyAlignment="1">
      <alignment horizontal="justify" vertical="top" wrapText="1"/>
    </xf>
    <xf numFmtId="44" fontId="0" fillId="0" borderId="0" xfId="0" applyNumberFormat="1" applyAlignment="1">
      <alignment horizontal="center" vertical="top"/>
    </xf>
    <xf numFmtId="44" fontId="2" fillId="2" borderId="2" xfId="0" applyNumberFormat="1" applyFont="1" applyFill="1" applyBorder="1" applyAlignment="1">
      <alignment horizontal="center" vertical="top"/>
    </xf>
    <xf numFmtId="0" fontId="0" fillId="3" borderId="0" xfId="0" applyFill="1" applyAlignment="1">
      <alignment horizontal="center" vertical="center"/>
    </xf>
    <xf numFmtId="44" fontId="0" fillId="0" borderId="0" xfId="1" applyFont="1" applyAlignment="1">
      <alignment vertical="top"/>
    </xf>
    <xf numFmtId="0" fontId="0" fillId="0" borderId="0" xfId="0" applyAlignment="1">
      <alignment horizontal="left" vertical="top"/>
    </xf>
    <xf numFmtId="0" fontId="0" fillId="0" borderId="2" xfId="0" applyFill="1" applyBorder="1" applyAlignment="1">
      <alignment horizontal="center" vertical="top"/>
    </xf>
    <xf numFmtId="44" fontId="0" fillId="0" borderId="2" xfId="1" applyFont="1" applyBorder="1" applyAlignment="1">
      <alignment horizontal="center" vertical="top"/>
    </xf>
    <xf numFmtId="44" fontId="1" fillId="0" borderId="2" xfId="1" applyFont="1" applyBorder="1" applyAlignment="1">
      <alignment horizontal="center" vertical="top"/>
    </xf>
    <xf numFmtId="0" fontId="0" fillId="0" borderId="2" xfId="1" applyNumberFormat="1" applyFont="1" applyBorder="1" applyAlignment="1">
      <alignment horizontal="left" vertical="top"/>
    </xf>
    <xf numFmtId="44" fontId="2" fillId="2" borderId="2" xfId="1" applyFont="1" applyFill="1" applyBorder="1" applyAlignment="1">
      <alignment horizontal="left" vertical="top"/>
    </xf>
    <xf numFmtId="44" fontId="0" fillId="0" borderId="0" xfId="1" applyFont="1" applyAlignment="1">
      <alignment horizontal="justify" vertical="center"/>
    </xf>
    <xf numFmtId="44" fontId="0" fillId="0" borderId="0" xfId="1" applyFont="1" applyAlignment="1">
      <alignment horizontal="right" vertical="center"/>
    </xf>
    <xf numFmtId="0" fontId="0" fillId="0" borderId="2" xfId="0" applyFill="1" applyBorder="1" applyAlignment="1">
      <alignment horizontal="center" vertical="center"/>
    </xf>
    <xf numFmtId="44" fontId="0" fillId="0" borderId="2" xfId="1" applyFont="1" applyFill="1" applyBorder="1" applyAlignment="1">
      <alignment horizontal="right" vertical="center"/>
    </xf>
    <xf numFmtId="0" fontId="8" fillId="0" borderId="2" xfId="0" applyFont="1" applyFill="1" applyBorder="1" applyAlignment="1">
      <alignment horizontal="center" vertical="center"/>
    </xf>
    <xf numFmtId="0" fontId="0" fillId="0" borderId="0" xfId="0" applyAlignment="1">
      <alignment horizontal="center" vertical="top" wrapText="1"/>
    </xf>
    <xf numFmtId="0" fontId="0" fillId="0" borderId="0" xfId="0" applyAlignment="1"/>
    <xf numFmtId="0" fontId="0" fillId="0" borderId="0" xfId="0" applyAlignment="1">
      <alignment horizontal="center"/>
    </xf>
    <xf numFmtId="0" fontId="0" fillId="0" borderId="2" xfId="0" applyBorder="1" applyAlignment="1"/>
    <xf numFmtId="0" fontId="0" fillId="0" borderId="2" xfId="0" applyBorder="1" applyAlignment="1">
      <alignment horizontal="center"/>
    </xf>
    <xf numFmtId="44" fontId="0" fillId="0" borderId="0" xfId="1" applyFont="1" applyAlignment="1">
      <alignment horizontal="justify" vertical="top" wrapText="1"/>
    </xf>
    <xf numFmtId="44" fontId="0" fillId="0" borderId="2" xfId="1" applyFont="1" applyBorder="1" applyAlignment="1"/>
    <xf numFmtId="44" fontId="2" fillId="2" borderId="3" xfId="1" applyFont="1" applyFill="1" applyBorder="1" applyAlignment="1">
      <alignment horizontal="center"/>
    </xf>
    <xf numFmtId="44" fontId="0" fillId="0" borderId="2" xfId="1" applyFont="1" applyFill="1" applyBorder="1" applyAlignment="1">
      <alignment horizontal="center" vertical="top"/>
    </xf>
    <xf numFmtId="44" fontId="8" fillId="0" borderId="2" xfId="1" applyFont="1" applyFill="1" applyBorder="1" applyAlignment="1">
      <alignment horizontal="center"/>
    </xf>
    <xf numFmtId="44" fontId="0" fillId="0" borderId="0" xfId="1" applyFont="1" applyAlignment="1">
      <alignment wrapText="1"/>
    </xf>
    <xf numFmtId="4" fontId="0" fillId="0" borderId="0" xfId="0" applyNumberFormat="1" applyAlignment="1">
      <alignment horizontal="center"/>
    </xf>
    <xf numFmtId="0" fontId="0" fillId="5" borderId="2" xfId="0" applyFont="1" applyFill="1" applyBorder="1" applyAlignment="1">
      <alignment horizontal="left" vertical="top"/>
    </xf>
    <xf numFmtId="0" fontId="2" fillId="2" borderId="2" xfId="0" applyFont="1" applyFill="1" applyBorder="1" applyAlignment="1">
      <alignment horizontal="center"/>
    </xf>
    <xf numFmtId="0" fontId="0" fillId="4" borderId="2" xfId="0" applyFont="1" applyFill="1" applyBorder="1" applyAlignment="1">
      <alignment horizontal="left" vertical="top"/>
    </xf>
    <xf numFmtId="0" fontId="0" fillId="0" borderId="0" xfId="0" applyAlignment="1">
      <alignment horizontal="left" vertical="top"/>
    </xf>
    <xf numFmtId="0" fontId="0" fillId="7" borderId="2" xfId="0" applyFont="1" applyFill="1" applyBorder="1" applyAlignment="1">
      <alignment horizontal="left"/>
    </xf>
    <xf numFmtId="44" fontId="2" fillId="2" borderId="9" xfId="1" applyFont="1" applyFill="1" applyBorder="1" applyAlignment="1">
      <alignment horizontal="center" vertical="top"/>
    </xf>
    <xf numFmtId="44" fontId="2" fillId="2" borderId="0" xfId="1" applyFont="1" applyFill="1" applyBorder="1" applyAlignment="1">
      <alignment horizontal="center" vertical="top"/>
    </xf>
    <xf numFmtId="0" fontId="0" fillId="0" borderId="2" xfId="0" applyFont="1" applyBorder="1" applyAlignment="1">
      <alignment horizontal="left"/>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44"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8" borderId="2" xfId="0" applyFont="1" applyFill="1" applyBorder="1" applyAlignment="1">
      <alignment horizontal="left"/>
    </xf>
    <xf numFmtId="0" fontId="0" fillId="9" borderId="2" xfId="0" applyFont="1" applyFill="1" applyBorder="1" applyAlignment="1">
      <alignment horizontal="left"/>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44" fontId="2" fillId="2" borderId="4" xfId="0" applyNumberFormat="1" applyFont="1" applyFill="1" applyBorder="1" applyAlignment="1">
      <alignment horizontal="center" vertical="top" wrapText="1"/>
    </xf>
    <xf numFmtId="0" fontId="2" fillId="2" borderId="5" xfId="0" applyFont="1" applyFill="1" applyBorder="1" applyAlignment="1">
      <alignment horizontal="center" vertical="top" wrapText="1"/>
    </xf>
    <xf numFmtId="0" fontId="8" fillId="6" borderId="2" xfId="0" applyFont="1" applyFill="1" applyBorder="1" applyAlignment="1">
      <alignment horizontal="left"/>
    </xf>
    <xf numFmtId="0" fontId="0" fillId="10" borderId="2" xfId="0" applyFont="1" applyFill="1" applyBorder="1" applyAlignment="1">
      <alignment horizontal="left"/>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3" fillId="0" borderId="0" xfId="0" applyFont="1" applyAlignment="1">
      <alignment horizontal="lef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4" fillId="0" borderId="0" xfId="0" applyFont="1" applyBorder="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left" vertical="top"/>
    </xf>
    <xf numFmtId="0" fontId="5" fillId="2" borderId="2" xfId="0" applyFont="1" applyFill="1" applyBorder="1" applyAlignment="1">
      <alignment horizontal="center" vertical="top"/>
    </xf>
    <xf numFmtId="44" fontId="5" fillId="2" borderId="3" xfId="1" applyFont="1" applyFill="1" applyBorder="1" applyAlignment="1">
      <alignment horizontal="center" vertical="top"/>
    </xf>
    <xf numFmtId="44" fontId="5" fillId="2" borderId="4" xfId="1" applyFont="1" applyFill="1" applyBorder="1" applyAlignment="1">
      <alignment horizontal="center" vertical="top"/>
    </xf>
    <xf numFmtId="44" fontId="5" fillId="2" borderId="5" xfId="1" applyFont="1" applyFill="1" applyBorder="1" applyAlignment="1">
      <alignment horizontal="center" vertical="top"/>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2</xdr:col>
      <xdr:colOff>419100</xdr:colOff>
      <xdr:row>2</xdr:row>
      <xdr:rowOff>77709</xdr:rowOff>
    </xdr:to>
    <xdr:pic>
      <xdr:nvPicPr>
        <xdr:cNvPr id="2" name="Imagem 1"/>
        <xdr:cNvPicPr>
          <a:picLocks noChangeAspect="1"/>
        </xdr:cNvPicPr>
      </xdr:nvPicPr>
      <xdr:blipFill>
        <a:blip xmlns:r="http://schemas.openxmlformats.org/officeDocument/2006/relationships" r:embed="rId1"/>
        <a:stretch>
          <a:fillRect/>
        </a:stretch>
      </xdr:blipFill>
      <xdr:spPr>
        <a:xfrm>
          <a:off x="133350" y="95250"/>
          <a:ext cx="1314450" cy="78255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1"/>
  <sheetViews>
    <sheetView showGridLines="0" tabSelected="1" workbookViewId="0">
      <pane ySplit="5" topLeftCell="A6" activePane="bottomLeft" state="frozen"/>
      <selection pane="bottomLeft" activeCell="G9" sqref="G9"/>
    </sheetView>
  </sheetViews>
  <sheetFormatPr defaultRowHeight="15" x14ac:dyDescent="0.25"/>
  <cols>
    <col min="1" max="1" width="9.140625" style="8"/>
    <col min="2" max="2" width="6.28515625" style="21" customWidth="1"/>
    <col min="3" max="3" width="15.140625" style="8" customWidth="1"/>
    <col min="4" max="4" width="8" style="21" customWidth="1"/>
    <col min="5" max="5" width="36.42578125" style="21" customWidth="1"/>
    <col min="6" max="6" width="5.85546875" style="52" customWidth="1"/>
    <col min="7" max="7" width="5.5703125" style="52" customWidth="1"/>
    <col min="8" max="8" width="5.5703125" style="6" customWidth="1"/>
    <col min="9" max="9" width="14.140625" style="57" customWidth="1"/>
    <col min="10" max="11" width="14.140625" style="5" customWidth="1"/>
    <col min="12" max="12" width="4.7109375" style="21" customWidth="1"/>
    <col min="13" max="13" width="13.85546875" style="21" customWidth="1"/>
    <col min="14" max="16" width="4.7109375" style="21" customWidth="1"/>
    <col min="17" max="17" width="14" style="27" customWidth="1"/>
    <col min="18" max="18" width="14.140625" style="27" customWidth="1"/>
    <col min="19" max="19" width="13.85546875" style="27" customWidth="1"/>
    <col min="20" max="20" width="30.28515625" style="27" customWidth="1"/>
    <col min="21" max="16384" width="9.140625" style="8"/>
  </cols>
  <sheetData>
    <row r="1" spans="1:22" s="1" customFormat="1" ht="31.5" customHeight="1" x14ac:dyDescent="0.25">
      <c r="A1" s="92" t="s">
        <v>0</v>
      </c>
      <c r="B1" s="92"/>
      <c r="C1" s="92"/>
      <c r="D1" s="92"/>
      <c r="E1" s="92"/>
      <c r="F1" s="92"/>
      <c r="G1" s="92"/>
      <c r="H1" s="92"/>
      <c r="I1" s="92"/>
      <c r="J1" s="92"/>
      <c r="K1" s="92"/>
      <c r="L1" s="92"/>
      <c r="M1" s="92"/>
      <c r="N1" s="92"/>
      <c r="O1" s="92"/>
      <c r="P1" s="92"/>
      <c r="Q1" s="92"/>
      <c r="R1" s="92"/>
      <c r="S1" s="92"/>
      <c r="T1" s="92"/>
      <c r="U1" s="92"/>
      <c r="V1" s="92"/>
    </row>
    <row r="2" spans="1:22" s="1" customFormat="1" ht="31.5" customHeight="1" x14ac:dyDescent="0.25">
      <c r="A2" s="93" t="s">
        <v>61</v>
      </c>
      <c r="B2" s="93"/>
      <c r="C2" s="93"/>
      <c r="D2" s="93"/>
      <c r="E2" s="93"/>
      <c r="F2" s="93"/>
      <c r="G2" s="93"/>
      <c r="H2" s="93"/>
      <c r="I2" s="93"/>
      <c r="J2" s="93"/>
      <c r="K2" s="93"/>
      <c r="L2" s="93"/>
      <c r="M2" s="93"/>
      <c r="N2" s="93"/>
      <c r="O2" s="93"/>
      <c r="P2" s="93"/>
      <c r="Q2" s="93"/>
      <c r="R2" s="93"/>
      <c r="S2" s="93"/>
      <c r="T2" s="93"/>
      <c r="U2" s="93"/>
      <c r="V2" s="93"/>
    </row>
    <row r="3" spans="1:22" s="1" customFormat="1" ht="31.5" customHeight="1" x14ac:dyDescent="0.25">
      <c r="B3" s="2"/>
      <c r="D3" s="93"/>
      <c r="E3" s="93"/>
      <c r="F3" s="93"/>
      <c r="G3" s="93"/>
      <c r="H3" s="93"/>
      <c r="I3" s="93"/>
      <c r="J3" s="93"/>
      <c r="K3" s="93"/>
      <c r="L3" s="93"/>
      <c r="M3" s="93"/>
      <c r="N3" s="93"/>
      <c r="O3" s="93"/>
      <c r="P3" s="93"/>
      <c r="Q3" s="93"/>
      <c r="R3" s="93"/>
      <c r="S3" s="3"/>
      <c r="T3" s="4"/>
    </row>
    <row r="4" spans="1:22" ht="26.25" customHeight="1" x14ac:dyDescent="0.25">
      <c r="A4" s="94" t="s">
        <v>69</v>
      </c>
      <c r="B4" s="94"/>
      <c r="C4" s="94"/>
      <c r="D4" s="94"/>
      <c r="E4" s="94"/>
      <c r="L4" s="95" t="s">
        <v>1</v>
      </c>
      <c r="M4" s="95"/>
      <c r="N4" s="96" t="s">
        <v>2</v>
      </c>
      <c r="O4" s="97"/>
      <c r="P4" s="97"/>
      <c r="Q4" s="97"/>
      <c r="R4" s="97"/>
      <c r="S4" s="98"/>
      <c r="T4" s="7"/>
    </row>
    <row r="5" spans="1:22" s="13" customFormat="1" x14ac:dyDescent="0.25">
      <c r="A5" s="9" t="s">
        <v>3</v>
      </c>
      <c r="B5" s="9" t="s">
        <v>4</v>
      </c>
      <c r="C5" s="9" t="s">
        <v>5</v>
      </c>
      <c r="D5" s="9" t="s">
        <v>6</v>
      </c>
      <c r="E5" s="10" t="s">
        <v>7</v>
      </c>
      <c r="F5" s="9" t="s">
        <v>8</v>
      </c>
      <c r="G5" s="9" t="s">
        <v>9</v>
      </c>
      <c r="H5" s="11" t="s">
        <v>10</v>
      </c>
      <c r="I5" s="12" t="s">
        <v>11</v>
      </c>
      <c r="J5" s="12" t="s">
        <v>12</v>
      </c>
      <c r="K5" s="12" t="s">
        <v>13</v>
      </c>
      <c r="L5" s="9" t="s">
        <v>14</v>
      </c>
      <c r="M5" s="12" t="s">
        <v>15</v>
      </c>
      <c r="N5" s="12" t="s">
        <v>16</v>
      </c>
      <c r="O5" s="12" t="s">
        <v>17</v>
      </c>
      <c r="P5" s="12" t="s">
        <v>18</v>
      </c>
      <c r="Q5" s="12" t="s">
        <v>19</v>
      </c>
      <c r="R5" s="12" t="s">
        <v>20</v>
      </c>
      <c r="S5" s="12" t="s">
        <v>21</v>
      </c>
      <c r="T5" s="11" t="s">
        <v>22</v>
      </c>
    </row>
    <row r="6" spans="1:22" s="14" customFormat="1" ht="18" customHeight="1" x14ac:dyDescent="0.25">
      <c r="A6" s="49"/>
      <c r="B6" s="49"/>
      <c r="C6" s="49"/>
      <c r="D6" s="56">
        <v>69969</v>
      </c>
      <c r="E6" s="55" t="s">
        <v>47</v>
      </c>
      <c r="F6" s="56" t="s">
        <v>44</v>
      </c>
      <c r="G6" s="56">
        <v>1</v>
      </c>
      <c r="H6" s="42"/>
      <c r="I6" s="58">
        <v>1041.9000000000001</v>
      </c>
      <c r="J6" s="50">
        <f>I6*G6</f>
        <v>1041.9000000000001</v>
      </c>
      <c r="K6" s="50">
        <f>I6*H6</f>
        <v>0</v>
      </c>
      <c r="L6" s="49"/>
      <c r="M6" s="50">
        <f>L6*I6</f>
        <v>0</v>
      </c>
      <c r="N6" s="49"/>
      <c r="O6" s="49"/>
      <c r="P6" s="49"/>
      <c r="Q6" s="50">
        <f>N6*I6</f>
        <v>0</v>
      </c>
      <c r="R6" s="50">
        <f>O6*I6</f>
        <v>0</v>
      </c>
      <c r="S6" s="50">
        <f>P6*I6</f>
        <v>0</v>
      </c>
      <c r="T6" s="49" t="s">
        <v>25</v>
      </c>
    </row>
    <row r="7" spans="1:22" s="14" customFormat="1" ht="18" customHeight="1" x14ac:dyDescent="0.25">
      <c r="A7" s="49"/>
      <c r="B7" s="51"/>
      <c r="C7" s="51"/>
      <c r="D7" s="56">
        <v>49075</v>
      </c>
      <c r="E7" s="55" t="s">
        <v>43</v>
      </c>
      <c r="F7" s="56" t="s">
        <v>44</v>
      </c>
      <c r="G7" s="56">
        <v>3</v>
      </c>
      <c r="H7" s="42"/>
      <c r="I7" s="58">
        <v>1359.9</v>
      </c>
      <c r="J7" s="50">
        <f t="shared" ref="J7:J22" si="0">I7*G7</f>
        <v>4079.7000000000003</v>
      </c>
      <c r="K7" s="50">
        <f t="shared" ref="K7:K22" si="1">I7*H7</f>
        <v>0</v>
      </c>
      <c r="L7" s="49"/>
      <c r="M7" s="50">
        <f t="shared" ref="M7:M22" si="2">L7*I7</f>
        <v>0</v>
      </c>
      <c r="N7" s="49"/>
      <c r="O7" s="49"/>
      <c r="P7" s="49"/>
      <c r="Q7" s="50">
        <f t="shared" ref="Q7:Q22" si="3">N7*I7</f>
        <v>0</v>
      </c>
      <c r="R7" s="50">
        <f t="shared" ref="R7:R22" si="4">O7*I7</f>
        <v>0</v>
      </c>
      <c r="S7" s="50">
        <f t="shared" ref="S7:S22" si="5">P7*I7</f>
        <v>0</v>
      </c>
      <c r="T7" s="49" t="s">
        <v>66</v>
      </c>
    </row>
    <row r="8" spans="1:22" s="14" customFormat="1" ht="18" customHeight="1" x14ac:dyDescent="0.25">
      <c r="A8" s="49"/>
      <c r="B8" s="49"/>
      <c r="C8" s="49"/>
      <c r="D8" s="56">
        <v>49141</v>
      </c>
      <c r="E8" s="55" t="s">
        <v>48</v>
      </c>
      <c r="F8" s="56" t="s">
        <v>44</v>
      </c>
      <c r="G8" s="56">
        <v>4</v>
      </c>
      <c r="H8" s="42"/>
      <c r="I8" s="58">
        <v>1496</v>
      </c>
      <c r="J8" s="50">
        <f t="shared" si="0"/>
        <v>5984</v>
      </c>
      <c r="K8" s="50">
        <f t="shared" si="1"/>
        <v>0</v>
      </c>
      <c r="L8" s="49"/>
      <c r="M8" s="50">
        <f t="shared" si="2"/>
        <v>0</v>
      </c>
      <c r="N8" s="49"/>
      <c r="O8" s="49"/>
      <c r="P8" s="49"/>
      <c r="Q8" s="50">
        <f t="shared" si="3"/>
        <v>0</v>
      </c>
      <c r="R8" s="50">
        <f t="shared" si="4"/>
        <v>0</v>
      </c>
      <c r="S8" s="50">
        <f t="shared" si="5"/>
        <v>0</v>
      </c>
      <c r="T8" s="49" t="s">
        <v>23</v>
      </c>
    </row>
    <row r="9" spans="1:22" s="14" customFormat="1" ht="18" customHeight="1" x14ac:dyDescent="0.25">
      <c r="A9" s="49"/>
      <c r="B9" s="49"/>
      <c r="C9" s="49"/>
      <c r="D9" s="56">
        <v>57525</v>
      </c>
      <c r="E9" s="55" t="s">
        <v>49</v>
      </c>
      <c r="F9" s="56" t="s">
        <v>44</v>
      </c>
      <c r="G9" s="56">
        <v>2</v>
      </c>
      <c r="H9" s="42"/>
      <c r="I9" s="58">
        <v>6348</v>
      </c>
      <c r="J9" s="50">
        <f t="shared" si="0"/>
        <v>12696</v>
      </c>
      <c r="K9" s="50">
        <f t="shared" si="1"/>
        <v>0</v>
      </c>
      <c r="L9" s="49"/>
      <c r="M9" s="50">
        <f t="shared" si="2"/>
        <v>0</v>
      </c>
      <c r="N9" s="49"/>
      <c r="O9" s="49"/>
      <c r="P9" s="49"/>
      <c r="Q9" s="50">
        <f t="shared" si="3"/>
        <v>0</v>
      </c>
      <c r="R9" s="50">
        <f t="shared" si="4"/>
        <v>0</v>
      </c>
      <c r="S9" s="50">
        <f t="shared" si="5"/>
        <v>0</v>
      </c>
      <c r="T9" s="49" t="s">
        <v>67</v>
      </c>
    </row>
    <row r="10" spans="1:22" s="14" customFormat="1" ht="18" customHeight="1" x14ac:dyDescent="0.25">
      <c r="A10" s="49"/>
      <c r="B10" s="49"/>
      <c r="C10" s="49"/>
      <c r="D10" s="56">
        <v>126656</v>
      </c>
      <c r="E10" s="55" t="s">
        <v>50</v>
      </c>
      <c r="F10" s="56" t="s">
        <v>44</v>
      </c>
      <c r="G10" s="56">
        <v>2</v>
      </c>
      <c r="H10" s="42"/>
      <c r="I10" s="58">
        <v>1888.54</v>
      </c>
      <c r="J10" s="50">
        <f t="shared" si="0"/>
        <v>3777.08</v>
      </c>
      <c r="K10" s="50">
        <f t="shared" si="1"/>
        <v>0</v>
      </c>
      <c r="L10" s="49"/>
      <c r="M10" s="50">
        <f t="shared" si="2"/>
        <v>0</v>
      </c>
      <c r="N10" s="49"/>
      <c r="O10" s="49"/>
      <c r="P10" s="49"/>
      <c r="Q10" s="50">
        <f t="shared" si="3"/>
        <v>0</v>
      </c>
      <c r="R10" s="50">
        <f t="shared" si="4"/>
        <v>0</v>
      </c>
      <c r="S10" s="50">
        <f t="shared" si="5"/>
        <v>0</v>
      </c>
      <c r="T10" s="49" t="s">
        <v>23</v>
      </c>
    </row>
    <row r="11" spans="1:22" s="14" customFormat="1" ht="18" customHeight="1" x14ac:dyDescent="0.25">
      <c r="A11" s="49"/>
      <c r="B11" s="49"/>
      <c r="C11" s="49"/>
      <c r="D11" s="56">
        <v>32753</v>
      </c>
      <c r="E11" s="55" t="s">
        <v>45</v>
      </c>
      <c r="F11" s="56" t="s">
        <v>44</v>
      </c>
      <c r="G11" s="56">
        <v>1</v>
      </c>
      <c r="H11" s="42"/>
      <c r="I11" s="58">
        <v>1780</v>
      </c>
      <c r="J11" s="50">
        <f t="shared" si="0"/>
        <v>1780</v>
      </c>
      <c r="K11" s="50">
        <f t="shared" si="1"/>
        <v>0</v>
      </c>
      <c r="L11" s="49"/>
      <c r="M11" s="50">
        <f t="shared" si="2"/>
        <v>0</v>
      </c>
      <c r="N11" s="49"/>
      <c r="O11" s="49"/>
      <c r="P11" s="49"/>
      <c r="Q11" s="50">
        <f t="shared" si="3"/>
        <v>0</v>
      </c>
      <c r="R11" s="50">
        <f t="shared" si="4"/>
        <v>0</v>
      </c>
      <c r="S11" s="50">
        <f t="shared" si="5"/>
        <v>0</v>
      </c>
      <c r="T11" s="49" t="s">
        <v>23</v>
      </c>
    </row>
    <row r="12" spans="1:22" s="14" customFormat="1" ht="18" customHeight="1" x14ac:dyDescent="0.25">
      <c r="A12" s="49"/>
      <c r="B12" s="49"/>
      <c r="C12" s="49"/>
      <c r="D12" s="56">
        <v>127030</v>
      </c>
      <c r="E12" s="55" t="s">
        <v>51</v>
      </c>
      <c r="F12" s="56" t="s">
        <v>44</v>
      </c>
      <c r="G12" s="56">
        <v>1</v>
      </c>
      <c r="H12" s="42"/>
      <c r="I12" s="58">
        <v>8870</v>
      </c>
      <c r="J12" s="50">
        <f t="shared" si="0"/>
        <v>8870</v>
      </c>
      <c r="K12" s="50">
        <f t="shared" si="1"/>
        <v>0</v>
      </c>
      <c r="L12" s="49"/>
      <c r="M12" s="50">
        <f t="shared" si="2"/>
        <v>0</v>
      </c>
      <c r="N12" s="49"/>
      <c r="O12" s="49"/>
      <c r="P12" s="49"/>
      <c r="Q12" s="50">
        <f t="shared" si="3"/>
        <v>0</v>
      </c>
      <c r="R12" s="50">
        <f t="shared" si="4"/>
        <v>0</v>
      </c>
      <c r="S12" s="50">
        <f t="shared" si="5"/>
        <v>0</v>
      </c>
      <c r="T12" s="49" t="s">
        <v>25</v>
      </c>
    </row>
    <row r="13" spans="1:22" s="14" customFormat="1" ht="18" customHeight="1" x14ac:dyDescent="0.25">
      <c r="A13" s="49"/>
      <c r="B13" s="49"/>
      <c r="C13" s="49"/>
      <c r="D13" s="56">
        <v>134683</v>
      </c>
      <c r="E13" s="55" t="s">
        <v>52</v>
      </c>
      <c r="F13" s="56" t="s">
        <v>44</v>
      </c>
      <c r="G13" s="56">
        <v>1</v>
      </c>
      <c r="H13" s="42"/>
      <c r="I13" s="58">
        <v>20700</v>
      </c>
      <c r="J13" s="50">
        <f t="shared" si="0"/>
        <v>20700</v>
      </c>
      <c r="K13" s="50">
        <f t="shared" si="1"/>
        <v>0</v>
      </c>
      <c r="L13" s="49"/>
      <c r="M13" s="50">
        <f t="shared" si="2"/>
        <v>0</v>
      </c>
      <c r="N13" s="49"/>
      <c r="O13" s="49"/>
      <c r="P13" s="49"/>
      <c r="Q13" s="50">
        <f t="shared" si="3"/>
        <v>0</v>
      </c>
      <c r="R13" s="50">
        <f t="shared" si="4"/>
        <v>0</v>
      </c>
      <c r="S13" s="50">
        <f t="shared" si="5"/>
        <v>0</v>
      </c>
      <c r="T13" s="49" t="s">
        <v>24</v>
      </c>
    </row>
    <row r="14" spans="1:22" s="14" customFormat="1" ht="18" customHeight="1" x14ac:dyDescent="0.25">
      <c r="A14" s="49"/>
      <c r="B14" s="51"/>
      <c r="C14" s="51"/>
      <c r="D14" s="56">
        <v>129626</v>
      </c>
      <c r="E14" s="55" t="s">
        <v>53</v>
      </c>
      <c r="F14" s="56" t="s">
        <v>44</v>
      </c>
      <c r="G14" s="56">
        <v>3</v>
      </c>
      <c r="H14" s="42"/>
      <c r="I14" s="58">
        <v>6568.94</v>
      </c>
      <c r="J14" s="50">
        <f t="shared" si="0"/>
        <v>19706.82</v>
      </c>
      <c r="K14" s="50">
        <f t="shared" si="1"/>
        <v>0</v>
      </c>
      <c r="L14" s="49"/>
      <c r="M14" s="50">
        <f t="shared" si="2"/>
        <v>0</v>
      </c>
      <c r="N14" s="49"/>
      <c r="O14" s="49"/>
      <c r="P14" s="49"/>
      <c r="Q14" s="50">
        <f t="shared" si="3"/>
        <v>0</v>
      </c>
      <c r="R14" s="50">
        <f t="shared" si="4"/>
        <v>0</v>
      </c>
      <c r="S14" s="50">
        <f t="shared" si="5"/>
        <v>0</v>
      </c>
      <c r="T14" s="49" t="s">
        <v>25</v>
      </c>
    </row>
    <row r="15" spans="1:22" s="14" customFormat="1" ht="18" customHeight="1" x14ac:dyDescent="0.25">
      <c r="A15" s="49"/>
      <c r="B15" s="49"/>
      <c r="C15" s="49"/>
      <c r="D15" s="56">
        <v>49089</v>
      </c>
      <c r="E15" s="55" t="s">
        <v>46</v>
      </c>
      <c r="F15" s="56" t="s">
        <v>44</v>
      </c>
      <c r="G15" s="56">
        <v>1</v>
      </c>
      <c r="H15" s="42"/>
      <c r="I15" s="58">
        <v>4510.8</v>
      </c>
      <c r="J15" s="50">
        <f t="shared" si="0"/>
        <v>4510.8</v>
      </c>
      <c r="K15" s="50">
        <f t="shared" si="1"/>
        <v>0</v>
      </c>
      <c r="L15" s="49"/>
      <c r="M15" s="50">
        <f t="shared" si="2"/>
        <v>0</v>
      </c>
      <c r="N15" s="49"/>
      <c r="O15" s="49"/>
      <c r="P15" s="49"/>
      <c r="Q15" s="50">
        <f t="shared" si="3"/>
        <v>0</v>
      </c>
      <c r="R15" s="50">
        <f t="shared" si="4"/>
        <v>0</v>
      </c>
      <c r="S15" s="50">
        <f t="shared" si="5"/>
        <v>0</v>
      </c>
      <c r="T15" s="49" t="s">
        <v>25</v>
      </c>
    </row>
    <row r="16" spans="1:22" s="14" customFormat="1" ht="18" customHeight="1" x14ac:dyDescent="0.25">
      <c r="A16" s="49"/>
      <c r="B16" s="49"/>
      <c r="C16" s="49"/>
      <c r="D16" s="56">
        <v>27144</v>
      </c>
      <c r="E16" s="55" t="s">
        <v>54</v>
      </c>
      <c r="F16" s="56" t="s">
        <v>44</v>
      </c>
      <c r="G16" s="56">
        <v>2</v>
      </c>
      <c r="H16" s="42"/>
      <c r="I16" s="58">
        <v>3570</v>
      </c>
      <c r="J16" s="50">
        <f t="shared" si="0"/>
        <v>7140</v>
      </c>
      <c r="K16" s="50">
        <f t="shared" si="1"/>
        <v>0</v>
      </c>
      <c r="L16" s="49"/>
      <c r="M16" s="50">
        <f t="shared" si="2"/>
        <v>0</v>
      </c>
      <c r="N16" s="49"/>
      <c r="O16" s="49"/>
      <c r="P16" s="49"/>
      <c r="Q16" s="50">
        <f t="shared" si="3"/>
        <v>0</v>
      </c>
      <c r="R16" s="50">
        <f t="shared" si="4"/>
        <v>0</v>
      </c>
      <c r="S16" s="50">
        <f t="shared" si="5"/>
        <v>0</v>
      </c>
      <c r="T16" s="49" t="s">
        <v>65</v>
      </c>
    </row>
    <row r="17" spans="1:20" s="14" customFormat="1" ht="18" customHeight="1" x14ac:dyDescent="0.25">
      <c r="A17" s="49"/>
      <c r="B17" s="49"/>
      <c r="C17" s="49"/>
      <c r="D17" s="56">
        <v>43468</v>
      </c>
      <c r="E17" s="55" t="s">
        <v>55</v>
      </c>
      <c r="F17" s="56" t="s">
        <v>44</v>
      </c>
      <c r="G17" s="56">
        <v>1</v>
      </c>
      <c r="H17" s="42"/>
      <c r="I17" s="58">
        <v>1250</v>
      </c>
      <c r="J17" s="50">
        <f t="shared" si="0"/>
        <v>1250</v>
      </c>
      <c r="K17" s="50">
        <f t="shared" si="1"/>
        <v>0</v>
      </c>
      <c r="L17" s="49"/>
      <c r="M17" s="50">
        <f t="shared" si="2"/>
        <v>0</v>
      </c>
      <c r="N17" s="49"/>
      <c r="O17" s="49"/>
      <c r="P17" s="49"/>
      <c r="Q17" s="50">
        <f t="shared" si="3"/>
        <v>0</v>
      </c>
      <c r="R17" s="50">
        <f t="shared" si="4"/>
        <v>0</v>
      </c>
      <c r="S17" s="50">
        <f t="shared" si="5"/>
        <v>0</v>
      </c>
      <c r="T17" s="49" t="s">
        <v>24</v>
      </c>
    </row>
    <row r="18" spans="1:20" s="14" customFormat="1" ht="18" customHeight="1" x14ac:dyDescent="0.25">
      <c r="A18" s="49"/>
      <c r="B18" s="49"/>
      <c r="C18" s="49"/>
      <c r="D18" s="56">
        <v>62421</v>
      </c>
      <c r="E18" s="55" t="s">
        <v>56</v>
      </c>
      <c r="F18" s="56" t="s">
        <v>44</v>
      </c>
      <c r="G18" s="56">
        <v>7</v>
      </c>
      <c r="H18" s="42"/>
      <c r="I18" s="58">
        <v>2021</v>
      </c>
      <c r="J18" s="50">
        <f t="shared" si="0"/>
        <v>14147</v>
      </c>
      <c r="K18" s="50">
        <f t="shared" si="1"/>
        <v>0</v>
      </c>
      <c r="L18" s="49"/>
      <c r="M18" s="50">
        <f t="shared" si="2"/>
        <v>0</v>
      </c>
      <c r="N18" s="49"/>
      <c r="O18" s="49"/>
      <c r="P18" s="49"/>
      <c r="Q18" s="50">
        <f t="shared" si="3"/>
        <v>0</v>
      </c>
      <c r="R18" s="50">
        <f t="shared" si="4"/>
        <v>0</v>
      </c>
      <c r="S18" s="50">
        <f t="shared" si="5"/>
        <v>0</v>
      </c>
      <c r="T18" s="49" t="s">
        <v>68</v>
      </c>
    </row>
    <row r="19" spans="1:20" s="14" customFormat="1" ht="18" customHeight="1" x14ac:dyDescent="0.25">
      <c r="A19" s="49"/>
      <c r="B19" s="49"/>
      <c r="C19" s="49"/>
      <c r="D19" s="56">
        <v>128746</v>
      </c>
      <c r="E19" s="55" t="s">
        <v>57</v>
      </c>
      <c r="F19" s="56" t="s">
        <v>44</v>
      </c>
      <c r="G19" s="56">
        <v>1</v>
      </c>
      <c r="H19" s="42"/>
      <c r="I19" s="58">
        <v>649.9</v>
      </c>
      <c r="J19" s="50">
        <f t="shared" si="0"/>
        <v>649.9</v>
      </c>
      <c r="K19" s="50">
        <f t="shared" si="1"/>
        <v>0</v>
      </c>
      <c r="L19" s="49"/>
      <c r="M19" s="50">
        <f t="shared" si="2"/>
        <v>0</v>
      </c>
      <c r="N19" s="49"/>
      <c r="O19" s="49"/>
      <c r="P19" s="49"/>
      <c r="Q19" s="50">
        <f t="shared" si="3"/>
        <v>0</v>
      </c>
      <c r="R19" s="50">
        <f t="shared" si="4"/>
        <v>0</v>
      </c>
      <c r="S19" s="50">
        <f t="shared" si="5"/>
        <v>0</v>
      </c>
      <c r="T19" s="49" t="s">
        <v>25</v>
      </c>
    </row>
    <row r="20" spans="1:20" s="14" customFormat="1" ht="18" customHeight="1" x14ac:dyDescent="0.25">
      <c r="A20" s="49"/>
      <c r="B20" s="49"/>
      <c r="C20" s="49"/>
      <c r="D20" s="56">
        <v>43216</v>
      </c>
      <c r="E20" s="55" t="s">
        <v>58</v>
      </c>
      <c r="F20" s="56" t="s">
        <v>44</v>
      </c>
      <c r="G20" s="56">
        <v>1</v>
      </c>
      <c r="H20" s="42"/>
      <c r="I20" s="58">
        <v>17820</v>
      </c>
      <c r="J20" s="50">
        <f t="shared" si="0"/>
        <v>17820</v>
      </c>
      <c r="K20" s="50">
        <f t="shared" si="1"/>
        <v>0</v>
      </c>
      <c r="L20" s="49"/>
      <c r="M20" s="50">
        <f t="shared" si="2"/>
        <v>0</v>
      </c>
      <c r="N20" s="49"/>
      <c r="O20" s="49"/>
      <c r="P20" s="49"/>
      <c r="Q20" s="50">
        <f t="shared" si="3"/>
        <v>0</v>
      </c>
      <c r="R20" s="50">
        <f t="shared" si="4"/>
        <v>0</v>
      </c>
      <c r="S20" s="50">
        <f t="shared" si="5"/>
        <v>0</v>
      </c>
      <c r="T20" s="49" t="s">
        <v>24</v>
      </c>
    </row>
    <row r="21" spans="1:20" s="14" customFormat="1" ht="18" customHeight="1" x14ac:dyDescent="0.25">
      <c r="A21" s="49"/>
      <c r="B21" s="49"/>
      <c r="C21" s="49"/>
      <c r="D21" s="56">
        <v>43210</v>
      </c>
      <c r="E21" s="55" t="s">
        <v>59</v>
      </c>
      <c r="F21" s="56" t="s">
        <v>44</v>
      </c>
      <c r="G21" s="56">
        <v>1</v>
      </c>
      <c r="H21" s="42"/>
      <c r="I21" s="58">
        <v>5000</v>
      </c>
      <c r="J21" s="50">
        <f t="shared" si="0"/>
        <v>5000</v>
      </c>
      <c r="K21" s="50">
        <f t="shared" si="1"/>
        <v>0</v>
      </c>
      <c r="L21" s="49"/>
      <c r="M21" s="50">
        <f t="shared" si="2"/>
        <v>0</v>
      </c>
      <c r="N21" s="49"/>
      <c r="O21" s="49"/>
      <c r="P21" s="49"/>
      <c r="Q21" s="50">
        <f t="shared" si="3"/>
        <v>0</v>
      </c>
      <c r="R21" s="50">
        <f t="shared" si="4"/>
        <v>0</v>
      </c>
      <c r="S21" s="50">
        <f t="shared" si="5"/>
        <v>0</v>
      </c>
      <c r="T21" s="49" t="s">
        <v>24</v>
      </c>
    </row>
    <row r="22" spans="1:20" s="14" customFormat="1" ht="18" customHeight="1" x14ac:dyDescent="0.25">
      <c r="A22" s="49"/>
      <c r="B22" s="49"/>
      <c r="C22" s="49"/>
      <c r="D22" s="56">
        <v>63046</v>
      </c>
      <c r="E22" s="55" t="s">
        <v>60</v>
      </c>
      <c r="F22" s="56" t="s">
        <v>44</v>
      </c>
      <c r="G22" s="56">
        <v>1</v>
      </c>
      <c r="H22" s="42"/>
      <c r="I22" s="58">
        <v>398.05</v>
      </c>
      <c r="J22" s="50">
        <f t="shared" si="0"/>
        <v>398.05</v>
      </c>
      <c r="K22" s="50">
        <f t="shared" si="1"/>
        <v>0</v>
      </c>
      <c r="L22" s="49"/>
      <c r="M22" s="50">
        <f t="shared" si="2"/>
        <v>0</v>
      </c>
      <c r="N22" s="49"/>
      <c r="O22" s="49"/>
      <c r="P22" s="49"/>
      <c r="Q22" s="50">
        <f t="shared" si="3"/>
        <v>0</v>
      </c>
      <c r="R22" s="50">
        <f t="shared" si="4"/>
        <v>0</v>
      </c>
      <c r="S22" s="50">
        <f t="shared" si="5"/>
        <v>0</v>
      </c>
      <c r="T22" s="49" t="s">
        <v>25</v>
      </c>
    </row>
    <row r="23" spans="1:20" x14ac:dyDescent="0.25">
      <c r="A23" s="84" t="s">
        <v>26</v>
      </c>
      <c r="B23" s="85"/>
      <c r="C23" s="85"/>
      <c r="D23" s="85"/>
      <c r="E23" s="85"/>
      <c r="F23" s="85"/>
      <c r="G23" s="85"/>
      <c r="H23" s="85"/>
      <c r="I23" s="86"/>
      <c r="J23" s="15">
        <f>SUM(J6:J22)</f>
        <v>129551.25</v>
      </c>
      <c r="K23" s="15">
        <f>SUM(K6:K22)</f>
        <v>0</v>
      </c>
      <c r="L23" s="16"/>
      <c r="M23" s="17">
        <f>SUM(M6:M22)</f>
        <v>0</v>
      </c>
      <c r="N23" s="16"/>
      <c r="O23" s="16"/>
      <c r="P23" s="18"/>
      <c r="Q23" s="17">
        <f>SUM(Q6:Q22)</f>
        <v>0</v>
      </c>
      <c r="R23" s="19">
        <f>SUM(R6:R22)</f>
        <v>0</v>
      </c>
      <c r="S23" s="19">
        <f>SUM(S6:S22)</f>
        <v>0</v>
      </c>
      <c r="T23" s="20"/>
    </row>
    <row r="24" spans="1:20" x14ac:dyDescent="0.25">
      <c r="J24" s="22"/>
      <c r="K24" s="22"/>
      <c r="L24" s="23"/>
      <c r="M24" s="24"/>
      <c r="N24" s="23"/>
      <c r="O24" s="23"/>
      <c r="P24" s="23"/>
      <c r="Q24" s="25"/>
      <c r="R24" s="25"/>
      <c r="S24" s="25"/>
      <c r="T24" s="26"/>
    </row>
    <row r="25" spans="1:20" x14ac:dyDescent="0.25">
      <c r="A25" s="87"/>
      <c r="B25" s="87"/>
      <c r="C25" s="87"/>
    </row>
    <row r="26" spans="1:20" x14ac:dyDescent="0.25">
      <c r="C26" s="21"/>
      <c r="I26" s="88" t="s">
        <v>62</v>
      </c>
      <c r="J26" s="89"/>
      <c r="K26" s="89"/>
      <c r="L26" s="89"/>
      <c r="M26" s="90"/>
    </row>
    <row r="27" spans="1:20" ht="15" customHeight="1" x14ac:dyDescent="0.25">
      <c r="C27" s="21"/>
      <c r="I27" s="59"/>
      <c r="J27" s="28"/>
      <c r="K27" s="89" t="s">
        <v>27</v>
      </c>
      <c r="L27" s="89"/>
      <c r="M27" s="29" t="s">
        <v>13</v>
      </c>
      <c r="R27" s="30"/>
      <c r="S27" s="30"/>
    </row>
    <row r="28" spans="1:20" ht="15" customHeight="1" x14ac:dyDescent="0.25">
      <c r="A28" s="91" t="s">
        <v>28</v>
      </c>
      <c r="B28" s="91"/>
      <c r="C28" s="91"/>
      <c r="D28" s="91"/>
      <c r="E28" s="91"/>
      <c r="I28" s="72" t="s">
        <v>29</v>
      </c>
      <c r="J28" s="73"/>
      <c r="K28" s="74">
        <f>J23</f>
        <v>129551.25</v>
      </c>
      <c r="L28" s="75"/>
      <c r="M28" s="31">
        <f>K23</f>
        <v>0</v>
      </c>
      <c r="Q28" s="69" t="s">
        <v>63</v>
      </c>
      <c r="R28" s="70"/>
      <c r="S28" s="70"/>
      <c r="T28" s="70"/>
    </row>
    <row r="29" spans="1:20" ht="15" customHeight="1" x14ac:dyDescent="0.25">
      <c r="A29" s="71" t="s">
        <v>42</v>
      </c>
      <c r="B29" s="71"/>
      <c r="C29" s="71"/>
      <c r="D29" s="71"/>
      <c r="E29" s="71"/>
      <c r="I29" s="72" t="s">
        <v>30</v>
      </c>
      <c r="J29" s="73"/>
      <c r="K29" s="74">
        <f>M23</f>
        <v>0</v>
      </c>
      <c r="L29" s="75"/>
      <c r="M29" s="31">
        <f>M23</f>
        <v>0</v>
      </c>
      <c r="Q29" s="32" t="s">
        <v>31</v>
      </c>
      <c r="R29" s="33" t="s">
        <v>1</v>
      </c>
      <c r="S29" s="33" t="s">
        <v>32</v>
      </c>
      <c r="T29" s="33" t="s">
        <v>26</v>
      </c>
    </row>
    <row r="30" spans="1:20" ht="15" customHeight="1" x14ac:dyDescent="0.25">
      <c r="A30" s="76" t="s">
        <v>33</v>
      </c>
      <c r="B30" s="76"/>
      <c r="C30" s="76"/>
      <c r="D30" s="76"/>
      <c r="E30" s="76"/>
      <c r="I30" s="72" t="s">
        <v>34</v>
      </c>
      <c r="J30" s="73"/>
      <c r="K30" s="74">
        <f>Q23</f>
        <v>0</v>
      </c>
      <c r="L30" s="75"/>
      <c r="M30" s="31">
        <f>Q23</f>
        <v>0</v>
      </c>
      <c r="Q30" s="34" t="s">
        <v>23</v>
      </c>
      <c r="R30" s="35">
        <f>SUMIF(T6:T22,Q30,M6:M22)</f>
        <v>0</v>
      </c>
      <c r="S30" s="35">
        <f>SUMIF(T$6:T$22,Q30,Q$6:Q$22)</f>
        <v>0</v>
      </c>
      <c r="T30" s="35">
        <f>R30+S30</f>
        <v>0</v>
      </c>
    </row>
    <row r="31" spans="1:20" ht="15" customHeight="1" x14ac:dyDescent="0.25">
      <c r="A31" s="77" t="s">
        <v>35</v>
      </c>
      <c r="B31" s="77"/>
      <c r="C31" s="77"/>
      <c r="D31" s="77"/>
      <c r="E31" s="77"/>
      <c r="I31" s="78" t="s">
        <v>36</v>
      </c>
      <c r="J31" s="79"/>
      <c r="K31" s="80">
        <f>SUM(K29:L30)</f>
        <v>0</v>
      </c>
      <c r="L31" s="81"/>
      <c r="M31" s="36">
        <f>M29+M30</f>
        <v>0</v>
      </c>
      <c r="Q31" s="34" t="s">
        <v>25</v>
      </c>
      <c r="R31" s="35">
        <f t="shared" ref="R31:R32" si="6">SUMIF(T7:T23,Q31,M7:M23)</f>
        <v>0</v>
      </c>
      <c r="S31" s="35">
        <f t="shared" ref="S31:S32" si="7">SUMIF(T$6:T$22,Q31,Q$6:Q$22)</f>
        <v>0</v>
      </c>
      <c r="T31" s="35">
        <f t="shared" ref="T31:T32" si="8">R31+S31</f>
        <v>0</v>
      </c>
    </row>
    <row r="32" spans="1:20" ht="15" customHeight="1" x14ac:dyDescent="0.25">
      <c r="A32" s="82" t="s">
        <v>37</v>
      </c>
      <c r="B32" s="82"/>
      <c r="C32" s="82"/>
      <c r="D32" s="82"/>
      <c r="E32" s="82"/>
      <c r="M32" s="37"/>
      <c r="Q32" s="34" t="s">
        <v>24</v>
      </c>
      <c r="R32" s="35">
        <f t="shared" si="6"/>
        <v>0</v>
      </c>
      <c r="S32" s="35">
        <f t="shared" si="7"/>
        <v>0</v>
      </c>
      <c r="T32" s="35">
        <f t="shared" si="8"/>
        <v>0</v>
      </c>
    </row>
    <row r="33" spans="1:20" ht="15" customHeight="1" x14ac:dyDescent="0.25">
      <c r="A33" s="83" t="s">
        <v>38</v>
      </c>
      <c r="B33" s="83"/>
      <c r="C33" s="83"/>
      <c r="D33" s="83"/>
      <c r="E33" s="83"/>
      <c r="J33" s="22"/>
      <c r="K33" s="21"/>
      <c r="Q33" s="12" t="s">
        <v>26</v>
      </c>
      <c r="R33" s="38">
        <f>SUM(R30:R32)</f>
        <v>0</v>
      </c>
      <c r="S33" s="38">
        <f>SUM(S30:S32)</f>
        <v>0</v>
      </c>
      <c r="T33" s="38">
        <f>SUM(T30:T32)</f>
        <v>0</v>
      </c>
    </row>
    <row r="34" spans="1:20" ht="15" customHeight="1" x14ac:dyDescent="0.25">
      <c r="A34" s="68" t="s">
        <v>39</v>
      </c>
      <c r="B34" s="68"/>
      <c r="C34" s="68"/>
      <c r="D34" s="68"/>
      <c r="E34" s="68"/>
      <c r="P34" s="27"/>
      <c r="R34" s="37"/>
      <c r="S34" s="21"/>
      <c r="T34" s="21"/>
    </row>
    <row r="35" spans="1:20" ht="15" customHeight="1" x14ac:dyDescent="0.25">
      <c r="A35" s="64" t="s">
        <v>40</v>
      </c>
      <c r="B35" s="64"/>
      <c r="C35" s="64"/>
      <c r="D35" s="64"/>
      <c r="E35" s="64"/>
      <c r="I35" s="65" t="s">
        <v>64</v>
      </c>
      <c r="J35" s="65"/>
      <c r="K35" s="65"/>
      <c r="L35" s="39"/>
      <c r="M35" s="2"/>
      <c r="N35" s="40"/>
      <c r="P35" s="27"/>
      <c r="R35" s="40"/>
      <c r="S35" s="40"/>
      <c r="T35" s="40"/>
    </row>
    <row r="36" spans="1:20" x14ac:dyDescent="0.25">
      <c r="A36" s="66" t="s">
        <v>41</v>
      </c>
      <c r="B36" s="66"/>
      <c r="C36" s="66"/>
      <c r="D36" s="66"/>
      <c r="E36" s="66"/>
      <c r="I36" s="32" t="s">
        <v>5</v>
      </c>
      <c r="J36" s="33" t="s">
        <v>27</v>
      </c>
      <c r="K36" s="33" t="s">
        <v>13</v>
      </c>
      <c r="L36" s="39"/>
      <c r="M36" s="2"/>
      <c r="T36" s="30"/>
    </row>
    <row r="37" spans="1:20" x14ac:dyDescent="0.25">
      <c r="A37" s="41"/>
      <c r="C37" s="41"/>
      <c r="I37" s="60"/>
      <c r="J37" s="43">
        <f t="shared" ref="J37:J46" si="9">SUMIF(C$6:C$22,I37,J$6:J$22)</f>
        <v>0</v>
      </c>
      <c r="K37" s="44">
        <f t="shared" ref="K37:K46" si="10">SUMIF(C$6:C$22,I37,K$6:K$22)</f>
        <v>0</v>
      </c>
      <c r="L37" s="39"/>
      <c r="M37" s="2"/>
      <c r="N37" s="2"/>
      <c r="O37" s="2"/>
      <c r="Q37" s="12" t="s">
        <v>3</v>
      </c>
      <c r="R37" s="9" t="s">
        <v>27</v>
      </c>
      <c r="S37" s="9" t="s">
        <v>13</v>
      </c>
      <c r="T37" s="1"/>
    </row>
    <row r="38" spans="1:20" x14ac:dyDescent="0.25">
      <c r="I38" s="60"/>
      <c r="J38" s="43">
        <f t="shared" si="9"/>
        <v>0</v>
      </c>
      <c r="K38" s="44">
        <f t="shared" si="10"/>
        <v>0</v>
      </c>
      <c r="L38" s="39"/>
      <c r="M38" s="2"/>
      <c r="N38" s="1"/>
      <c r="O38" s="1"/>
      <c r="Q38" s="45"/>
      <c r="R38" s="44">
        <f>SUMIF(A$6:A$22,Q38,J$6:J$22)</f>
        <v>0</v>
      </c>
      <c r="S38" s="44">
        <f>SUMIF(A$6:A$22,Q38,K$6:K$22)</f>
        <v>0</v>
      </c>
      <c r="T38" s="1"/>
    </row>
    <row r="39" spans="1:20" x14ac:dyDescent="0.25">
      <c r="A39" s="67"/>
      <c r="B39" s="67"/>
      <c r="C39" s="67"/>
      <c r="D39" s="67"/>
      <c r="E39" s="67"/>
      <c r="I39" s="60"/>
      <c r="J39" s="43">
        <f t="shared" si="9"/>
        <v>0</v>
      </c>
      <c r="K39" s="44">
        <f t="shared" si="10"/>
        <v>0</v>
      </c>
      <c r="L39" s="39"/>
      <c r="M39" s="2"/>
      <c r="N39" s="1"/>
      <c r="O39" s="1"/>
      <c r="Q39" s="45"/>
      <c r="R39" s="44">
        <f>SUMIF(A$6:A$22,Q39,J$6:J$22)</f>
        <v>0</v>
      </c>
      <c r="S39" s="44">
        <f>SUMIF(A$6:A$22,Q39,K$6:K$22)</f>
        <v>0</v>
      </c>
      <c r="T39" s="1"/>
    </row>
    <row r="40" spans="1:20" x14ac:dyDescent="0.25">
      <c r="A40" s="67"/>
      <c r="B40" s="67"/>
      <c r="C40" s="67"/>
      <c r="D40" s="67"/>
      <c r="E40" s="67"/>
      <c r="I40" s="60"/>
      <c r="J40" s="43">
        <f t="shared" si="9"/>
        <v>0</v>
      </c>
      <c r="K40" s="44">
        <f t="shared" si="10"/>
        <v>0</v>
      </c>
      <c r="L40" s="39"/>
      <c r="M40" s="2"/>
      <c r="N40" s="1"/>
      <c r="O40" s="1"/>
      <c r="Q40" s="12" t="s">
        <v>26</v>
      </c>
      <c r="R40" s="46">
        <f>SUM(R38:R39)</f>
        <v>0</v>
      </c>
      <c r="S40" s="46">
        <f>SUM(S38:S39)</f>
        <v>0</v>
      </c>
      <c r="T40" s="1"/>
    </row>
    <row r="41" spans="1:20" x14ac:dyDescent="0.25">
      <c r="I41" s="60"/>
      <c r="J41" s="43">
        <f t="shared" si="9"/>
        <v>0</v>
      </c>
      <c r="K41" s="44">
        <f t="shared" si="10"/>
        <v>0</v>
      </c>
      <c r="L41" s="39"/>
      <c r="M41" s="2"/>
      <c r="N41" s="1"/>
      <c r="O41" s="1"/>
      <c r="P41" s="1"/>
      <c r="Q41" s="1"/>
      <c r="R41" s="1"/>
      <c r="T41" s="1"/>
    </row>
    <row r="42" spans="1:20" x14ac:dyDescent="0.25">
      <c r="I42" s="60"/>
      <c r="J42" s="43">
        <f t="shared" si="9"/>
        <v>0</v>
      </c>
      <c r="K42" s="44">
        <f t="shared" si="10"/>
        <v>0</v>
      </c>
      <c r="L42" s="39"/>
      <c r="M42" s="2"/>
      <c r="N42" s="1"/>
      <c r="O42" s="1"/>
      <c r="P42" s="1"/>
      <c r="Q42" s="1"/>
      <c r="R42" s="1"/>
      <c r="T42" s="1"/>
    </row>
    <row r="43" spans="1:20" x14ac:dyDescent="0.25">
      <c r="I43" s="60"/>
      <c r="J43" s="43">
        <f t="shared" si="9"/>
        <v>0</v>
      </c>
      <c r="K43" s="44">
        <f t="shared" si="10"/>
        <v>0</v>
      </c>
      <c r="L43" s="39"/>
      <c r="M43" s="2"/>
      <c r="N43" s="1"/>
      <c r="O43" s="1"/>
      <c r="P43" s="1"/>
      <c r="Q43" s="1"/>
      <c r="R43" s="1"/>
      <c r="T43" s="1"/>
    </row>
    <row r="44" spans="1:20" x14ac:dyDescent="0.25">
      <c r="I44" s="60"/>
      <c r="J44" s="43">
        <f t="shared" si="9"/>
        <v>0</v>
      </c>
      <c r="K44" s="44">
        <f t="shared" si="10"/>
        <v>0</v>
      </c>
      <c r="L44" s="39"/>
      <c r="M44" s="2"/>
      <c r="N44" s="1"/>
      <c r="O44" s="1"/>
      <c r="P44" s="1"/>
      <c r="Q44" s="1"/>
      <c r="R44" s="1"/>
      <c r="T44" s="1"/>
    </row>
    <row r="45" spans="1:20" x14ac:dyDescent="0.25">
      <c r="I45" s="61"/>
      <c r="J45" s="43">
        <f t="shared" si="9"/>
        <v>0</v>
      </c>
      <c r="K45" s="44">
        <f t="shared" si="10"/>
        <v>0</v>
      </c>
      <c r="L45" s="39"/>
      <c r="M45" s="2"/>
      <c r="N45" s="1"/>
      <c r="O45" s="1"/>
      <c r="P45" s="1"/>
      <c r="Q45" s="1"/>
      <c r="R45" s="1"/>
      <c r="T45" s="1"/>
    </row>
    <row r="46" spans="1:20" x14ac:dyDescent="0.25">
      <c r="I46" s="61"/>
      <c r="J46" s="43">
        <f t="shared" si="9"/>
        <v>0</v>
      </c>
      <c r="K46" s="44">
        <f t="shared" si="10"/>
        <v>0</v>
      </c>
      <c r="L46" s="39"/>
      <c r="M46" s="2"/>
      <c r="N46" s="1"/>
      <c r="O46" s="1"/>
      <c r="P46" s="1"/>
      <c r="Q46" s="1"/>
      <c r="R46" s="47"/>
      <c r="T46" s="1"/>
    </row>
    <row r="47" spans="1:20" x14ac:dyDescent="0.25">
      <c r="I47" s="12" t="s">
        <v>26</v>
      </c>
      <c r="J47" s="17">
        <f>SUM(J37:J46)</f>
        <v>0</v>
      </c>
      <c r="K47" s="12">
        <f>SUM(K37:K46)</f>
        <v>0</v>
      </c>
      <c r="L47" s="48"/>
      <c r="M47" s="39"/>
      <c r="N47" s="1"/>
      <c r="O47" s="1"/>
      <c r="P47" s="1"/>
      <c r="Q47" s="1"/>
      <c r="R47" s="47"/>
      <c r="T47" s="1"/>
    </row>
    <row r="48" spans="1:20" x14ac:dyDescent="0.25">
      <c r="J48" s="48"/>
      <c r="K48" s="48"/>
      <c r="N48" s="1"/>
      <c r="O48" s="1"/>
      <c r="P48" s="1"/>
      <c r="Q48" s="1"/>
      <c r="R48" s="47"/>
      <c r="T48" s="1"/>
    </row>
    <row r="49" spans="4:11" x14ac:dyDescent="0.25">
      <c r="J49" s="22"/>
      <c r="K49" s="22"/>
    </row>
    <row r="50" spans="4:11" x14ac:dyDescent="0.25">
      <c r="D50" s="54"/>
      <c r="E50" s="53"/>
      <c r="F50" s="54"/>
      <c r="G50" s="54"/>
      <c r="H50" s="63"/>
      <c r="I50" s="62"/>
    </row>
    <row r="51" spans="4:11" x14ac:dyDescent="0.25">
      <c r="D51" s="54"/>
      <c r="E51" s="53"/>
      <c r="F51" s="54"/>
      <c r="G51" s="54"/>
      <c r="H51" s="63"/>
      <c r="I51" s="62"/>
    </row>
    <row r="52" spans="4:11" x14ac:dyDescent="0.25">
      <c r="D52" s="54"/>
      <c r="E52" s="53"/>
      <c r="F52" s="54"/>
      <c r="G52" s="54"/>
      <c r="H52" s="63"/>
      <c r="I52" s="62"/>
    </row>
    <row r="53" spans="4:11" x14ac:dyDescent="0.25">
      <c r="D53" s="54"/>
      <c r="E53" s="53"/>
      <c r="F53" s="54"/>
      <c r="G53" s="54"/>
      <c r="H53" s="63"/>
      <c r="I53" s="62"/>
    </row>
    <row r="54" spans="4:11" x14ac:dyDescent="0.25">
      <c r="D54" s="54"/>
      <c r="E54" s="53"/>
      <c r="F54" s="54"/>
      <c r="G54" s="54"/>
      <c r="H54" s="63"/>
      <c r="I54" s="62"/>
    </row>
    <row r="55" spans="4:11" x14ac:dyDescent="0.25">
      <c r="D55" s="54"/>
      <c r="E55" s="53"/>
      <c r="F55" s="54"/>
      <c r="G55" s="54"/>
      <c r="H55" s="63"/>
      <c r="I55" s="62"/>
    </row>
    <row r="56" spans="4:11" x14ac:dyDescent="0.25">
      <c r="D56" s="54"/>
      <c r="E56" s="53"/>
      <c r="F56" s="54"/>
      <c r="G56" s="54"/>
      <c r="H56" s="63"/>
      <c r="I56" s="62"/>
    </row>
    <row r="57" spans="4:11" x14ac:dyDescent="0.25">
      <c r="D57" s="54"/>
      <c r="E57" s="53"/>
      <c r="F57" s="54"/>
      <c r="G57" s="54"/>
      <c r="H57" s="63"/>
      <c r="I57" s="62"/>
    </row>
    <row r="58" spans="4:11" x14ac:dyDescent="0.25">
      <c r="D58" s="54"/>
      <c r="E58" s="53"/>
      <c r="F58" s="54"/>
      <c r="G58" s="54"/>
      <c r="H58" s="63"/>
      <c r="I58" s="62"/>
    </row>
    <row r="59" spans="4:11" x14ac:dyDescent="0.25">
      <c r="D59" s="54"/>
      <c r="E59" s="53"/>
      <c r="F59" s="54"/>
      <c r="G59" s="54"/>
      <c r="H59" s="63"/>
      <c r="I59" s="62"/>
    </row>
    <row r="60" spans="4:11" x14ac:dyDescent="0.25">
      <c r="D60" s="54"/>
      <c r="E60" s="53"/>
      <c r="F60" s="54"/>
      <c r="G60" s="54"/>
      <c r="H60" s="63"/>
      <c r="I60" s="62"/>
    </row>
    <row r="61" spans="4:11" x14ac:dyDescent="0.25">
      <c r="D61" s="54"/>
      <c r="E61" s="53"/>
      <c r="F61" s="54"/>
      <c r="G61" s="54"/>
      <c r="H61" s="63"/>
      <c r="I61" s="62"/>
    </row>
    <row r="62" spans="4:11" x14ac:dyDescent="0.25">
      <c r="D62" s="54"/>
      <c r="E62" s="53"/>
      <c r="F62" s="54"/>
      <c r="G62" s="54"/>
      <c r="H62" s="63"/>
      <c r="I62" s="62"/>
    </row>
    <row r="63" spans="4:11" x14ac:dyDescent="0.25">
      <c r="D63" s="54"/>
      <c r="E63" s="53"/>
      <c r="F63" s="54"/>
      <c r="G63" s="54"/>
      <c r="H63" s="54"/>
      <c r="I63" s="62"/>
    </row>
    <row r="64" spans="4:11" x14ac:dyDescent="0.25">
      <c r="D64" s="54"/>
      <c r="E64" s="53"/>
      <c r="F64" s="54"/>
      <c r="G64" s="54"/>
      <c r="H64" s="63"/>
      <c r="I64" s="62"/>
    </row>
    <row r="65" spans="4:9" x14ac:dyDescent="0.25">
      <c r="D65" s="54"/>
      <c r="E65" s="53"/>
      <c r="F65" s="54"/>
      <c r="G65" s="54"/>
      <c r="H65" s="63"/>
      <c r="I65" s="62"/>
    </row>
    <row r="66" spans="4:9" x14ac:dyDescent="0.25">
      <c r="D66" s="54"/>
      <c r="E66" s="53"/>
      <c r="F66" s="54"/>
      <c r="G66" s="54"/>
      <c r="H66" s="54"/>
      <c r="I66" s="62"/>
    </row>
    <row r="67" spans="4:9" x14ac:dyDescent="0.25">
      <c r="D67" s="54"/>
      <c r="E67"/>
      <c r="F67" s="54"/>
      <c r="G67" s="54"/>
      <c r="H67" s="54"/>
    </row>
    <row r="68" spans="4:9" x14ac:dyDescent="0.25">
      <c r="D68" s="54"/>
      <c r="E68"/>
      <c r="F68" s="54"/>
      <c r="G68" s="54"/>
      <c r="H68" s="54"/>
    </row>
    <row r="69" spans="4:9" x14ac:dyDescent="0.25">
      <c r="D69" s="54"/>
      <c r="E69"/>
      <c r="F69" s="54"/>
      <c r="G69" s="54"/>
      <c r="H69" s="54"/>
    </row>
    <row r="70" spans="4:9" x14ac:dyDescent="0.25">
      <c r="D70" s="54"/>
      <c r="E70"/>
      <c r="F70" s="54"/>
      <c r="G70" s="54"/>
      <c r="H70" s="54"/>
    </row>
    <row r="71" spans="4:9" x14ac:dyDescent="0.25">
      <c r="D71" s="54"/>
      <c r="E71"/>
      <c r="F71" s="54"/>
      <c r="G71" s="54"/>
      <c r="H71" s="54"/>
    </row>
    <row r="72" spans="4:9" x14ac:dyDescent="0.25">
      <c r="D72" s="54"/>
      <c r="E72"/>
      <c r="F72" s="54"/>
      <c r="G72" s="54"/>
      <c r="H72" s="54"/>
    </row>
    <row r="73" spans="4:9" x14ac:dyDescent="0.25">
      <c r="D73" s="54"/>
      <c r="E73"/>
      <c r="F73" s="54"/>
      <c r="G73" s="54"/>
      <c r="H73" s="54"/>
    </row>
    <row r="74" spans="4:9" x14ac:dyDescent="0.25">
      <c r="D74" s="54"/>
      <c r="E74"/>
      <c r="F74" s="54"/>
      <c r="G74" s="54"/>
      <c r="H74" s="54"/>
    </row>
    <row r="75" spans="4:9" x14ac:dyDescent="0.25">
      <c r="D75" s="54"/>
      <c r="E75"/>
      <c r="F75" s="54"/>
      <c r="G75" s="54"/>
      <c r="H75" s="54"/>
    </row>
    <row r="76" spans="4:9" x14ac:dyDescent="0.25">
      <c r="D76" s="54"/>
      <c r="E76"/>
      <c r="F76" s="54"/>
      <c r="G76" s="54"/>
      <c r="H76" s="54"/>
    </row>
    <row r="77" spans="4:9" x14ac:dyDescent="0.25">
      <c r="D77" s="54"/>
      <c r="E77"/>
      <c r="F77" s="54"/>
      <c r="G77" s="54"/>
      <c r="H77" s="54"/>
    </row>
    <row r="78" spans="4:9" x14ac:dyDescent="0.25">
      <c r="D78" s="54"/>
      <c r="E78"/>
      <c r="F78" s="54"/>
      <c r="G78" s="54"/>
      <c r="H78" s="54"/>
    </row>
    <row r="79" spans="4:9" x14ac:dyDescent="0.25">
      <c r="D79" s="54"/>
      <c r="E79"/>
      <c r="F79" s="54"/>
      <c r="G79" s="54"/>
      <c r="H79" s="54"/>
    </row>
    <row r="80" spans="4:9" x14ac:dyDescent="0.25">
      <c r="D80" s="54"/>
      <c r="E80"/>
      <c r="F80" s="54"/>
      <c r="G80" s="54"/>
      <c r="H80" s="54"/>
    </row>
    <row r="81" spans="4:8" x14ac:dyDescent="0.25">
      <c r="D81" s="54"/>
      <c r="E81"/>
      <c r="F81" s="54"/>
      <c r="G81" s="54"/>
      <c r="H81" s="54"/>
    </row>
  </sheetData>
  <sheetProtection algorithmName="SHA-512" hashValue="EXnVw7L0dDc3R1jbdhyHqL5Ll54gnBZZefEwTaXkUUTxAYdqIZZaZaSxa9MN6KKdIPMjTsCUtme22WhiKGtQ1Q==" saltValue="qM8WzlmxY+86YsYZOi4d2A==" spinCount="100000" sheet="1" objects="1" scenarios="1"/>
  <mergeCells count="31">
    <mergeCell ref="A1:V1"/>
    <mergeCell ref="A2:V2"/>
    <mergeCell ref="D3:R3"/>
    <mergeCell ref="A4:E4"/>
    <mergeCell ref="L4:M4"/>
    <mergeCell ref="N4:S4"/>
    <mergeCell ref="A23:I23"/>
    <mergeCell ref="A25:C25"/>
    <mergeCell ref="I26:M26"/>
    <mergeCell ref="K27:L27"/>
    <mergeCell ref="A28:E28"/>
    <mergeCell ref="I28:J28"/>
    <mergeCell ref="K28:L28"/>
    <mergeCell ref="A34:E34"/>
    <mergeCell ref="Q28:T28"/>
    <mergeCell ref="A29:E29"/>
    <mergeCell ref="I29:J29"/>
    <mergeCell ref="K29:L29"/>
    <mergeCell ref="A30:E30"/>
    <mergeCell ref="I30:J30"/>
    <mergeCell ref="K30:L30"/>
    <mergeCell ref="A31:E31"/>
    <mergeCell ref="I31:J31"/>
    <mergeCell ref="K31:L31"/>
    <mergeCell ref="A32:E32"/>
    <mergeCell ref="A33:E33"/>
    <mergeCell ref="A35:E35"/>
    <mergeCell ref="I35:K35"/>
    <mergeCell ref="A36:E36"/>
    <mergeCell ref="A39:E39"/>
    <mergeCell ref="A40:E40"/>
  </mergeCells>
  <printOptions horizontalCentered="1"/>
  <pageMargins left="0.19685039370078741" right="0.19685039370078741" top="0.98425196850393704" bottom="0.98425196850393704" header="0.19685039370078741" footer="0.19685039370078741"/>
  <pageSetup paperSize="9" scale="60"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Equipamentos 2020-2021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dc:creator>
  <cp:lastModifiedBy>ICT</cp:lastModifiedBy>
  <dcterms:created xsi:type="dcterms:W3CDTF">2019-06-28T16:18:39Z</dcterms:created>
  <dcterms:modified xsi:type="dcterms:W3CDTF">2021-02-10T10:08:44Z</dcterms:modified>
</cp:coreProperties>
</file>