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is\Dropbox\Secretaria\Compras\2016-2017\Expediente e Higiene\"/>
    </mc:Choice>
  </mc:AlternateContent>
  <bookViews>
    <workbookView xWindow="0" yWindow="0" windowWidth="19200" windowHeight="11745"/>
  </bookViews>
  <sheets>
    <sheet name="Expediente 2016-2017" sheetId="2" r:id="rId1"/>
  </sheets>
  <definedNames>
    <definedName name="_xlnm.Print_Area" localSheetId="0">'Expediente 2016-2017'!$A$1:$AE$33</definedName>
  </definedNames>
  <calcPr calcId="152511"/>
</workbook>
</file>

<file path=xl/calcChain.xml><?xml version="1.0" encoding="utf-8"?>
<calcChain xmlns="http://schemas.openxmlformats.org/spreadsheetml/2006/main">
  <c r="J23" i="2" l="1"/>
  <c r="K23" i="2"/>
  <c r="J24" i="2"/>
  <c r="K24" i="2"/>
  <c r="J25" i="2"/>
  <c r="K25" i="2"/>
  <c r="J26" i="2"/>
  <c r="K26" i="2"/>
  <c r="J27" i="2"/>
  <c r="K27" i="2"/>
  <c r="Q12" i="2" l="1"/>
  <c r="P12" i="2"/>
  <c r="K21" i="2" l="1"/>
  <c r="Q8" i="2" s="1"/>
  <c r="J21" i="2"/>
  <c r="P8" i="2" s="1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Q10" i="2" s="1"/>
  <c r="J13" i="2"/>
  <c r="P10" i="2" s="1"/>
  <c r="K12" i="2"/>
  <c r="J12" i="2"/>
  <c r="K11" i="2"/>
  <c r="J11" i="2"/>
  <c r="K10" i="2"/>
  <c r="J10" i="2"/>
  <c r="K9" i="2"/>
  <c r="J9" i="2"/>
  <c r="K8" i="2"/>
  <c r="J8" i="2"/>
  <c r="K7" i="2"/>
  <c r="Q11" i="2" s="1"/>
  <c r="J7" i="2"/>
  <c r="P11" i="2" s="1"/>
  <c r="K6" i="2"/>
  <c r="J6" i="2"/>
  <c r="K22" i="2"/>
  <c r="J22" i="2"/>
  <c r="K5" i="2"/>
  <c r="K28" i="2" s="1"/>
  <c r="J5" i="2"/>
  <c r="J28" i="2" l="1"/>
  <c r="P18" i="2"/>
  <c r="Q18" i="2"/>
  <c r="P17" i="2"/>
  <c r="Q17" i="2"/>
  <c r="Q9" i="2"/>
  <c r="P7" i="2"/>
  <c r="P9" i="2"/>
  <c r="P6" i="2"/>
  <c r="Q6" i="2"/>
  <c r="Q7" i="2"/>
  <c r="Q19" i="2" l="1"/>
  <c r="Q24" i="2" s="1"/>
  <c r="P19" i="2"/>
  <c r="P24" i="2" s="1"/>
  <c r="P13" i="2"/>
  <c r="P23" i="2" s="1"/>
  <c r="P25" i="2" s="1"/>
  <c r="Q13" i="2"/>
  <c r="Q23" i="2" s="1"/>
  <c r="Q25" i="2" s="1"/>
</calcChain>
</file>

<file path=xl/sharedStrings.xml><?xml version="1.0" encoding="utf-8"?>
<sst xmlns="http://schemas.openxmlformats.org/spreadsheetml/2006/main" count="164" uniqueCount="73">
  <si>
    <t>SIGE</t>
  </si>
  <si>
    <t>DESCRIÇÃO</t>
  </si>
  <si>
    <t>UN</t>
  </si>
  <si>
    <t>Secretaria</t>
  </si>
  <si>
    <t>R$ Unit.</t>
  </si>
  <si>
    <t>Total</t>
  </si>
  <si>
    <t>Álcool etílico hidratado 96º GL (92,8º INPM). Galão de 5 L.</t>
  </si>
  <si>
    <t xml:space="preserve">UN </t>
  </si>
  <si>
    <t>Fita adesiva magnética com dimensões de 19 mm x 3m com dispenser</t>
  </si>
  <si>
    <t>Grampeador grande de mesa 23/8-13 com capacidade de grampear até 100 folhas sulfites. Frete incluso.</t>
  </si>
  <si>
    <t>Grampo p/grampeador 23/10 galvanizado com 5000 unidades. Frete incluso.</t>
  </si>
  <si>
    <t>CX</t>
  </si>
  <si>
    <t>Guilhotina em chapa de aço com 460 mm x 330 mm. Capacidade de corte de até 12 folhas. Extensão do corte de até 360 milímetros.</t>
  </si>
  <si>
    <t>Papeleiro (lixeira) para escritório de plástico, cônico, sem tampa, preto, com capacidade de 9,4 litros e altura de 30 cm. Frete incluso.</t>
  </si>
  <si>
    <t>Par de luvas látex forrada amarela para limpeza G.</t>
  </si>
  <si>
    <t>Par</t>
  </si>
  <si>
    <t>Par de luvas látex forrada amarela para limpeza M.</t>
  </si>
  <si>
    <t>Par de luvas látex forrada amarela para limpeza P.</t>
  </si>
  <si>
    <t>Porta guarda-chuvas de plástico, amarelo, cônico e com capacidade de 30 litros, 52 cm de altura. Frete incluso.</t>
  </si>
  <si>
    <t>Quadro de avisos de vidro temperado branco e magnético. Dimensões de 2 metros x 1 metros x 6 mílimetros de espessura. Acompanha kit de prolongadores e buchas especiais para fixação. Frete incluso e em embalagem protetora de MDF.</t>
  </si>
  <si>
    <t>Quadro expositor multiuso de acrílico transparente com proteção UV para folhas de tamanho A3 formato paisagem (horizontal), dimensões aproximadas de 420 mm x 300 mm x 2 mm. Com fita dupla face para fixação. Frete incluso.</t>
  </si>
  <si>
    <t>Quadro expositor multiuso de acrílico transparente com proteção UV para folhas de tamanho A4 formato paisagem (horizontal), dimensões aproximadas de 210 mm x 300 mm x 2 mm. Com fita dupla face para fixação. Frete incluso.</t>
  </si>
  <si>
    <t>Rodinho de pia de plástico.</t>
  </si>
  <si>
    <t>Sabão de barra, glicerinado, testado dermatologicamente, composição básica hidróxido de sódio, cloreto de sódio, sais + ácido graxo, água, sem corante, conservante e aromatizantes, tipo neutro, com branqueador óptico, características adicionais sem perfume e glicerina, unidade com 200g cada. Produto com registro na ANVISA.</t>
  </si>
  <si>
    <t>Saco vazio (tipo de açúcar) para limpeza, alvejado, cor branca, composto de 48% de algodão, 26% de viscose, 26% de poliéster, medidas mínimas de 78x40cm.</t>
  </si>
  <si>
    <t>Tapete antiderrapante com capacidade para retenção de umidade, tipo waterkap, com base e borda de borracha e superfície 100% polipropileno. Cor azul e dimensões de 1,5 metros x 0,9 metros, com 6 milímetros de espessura. Frete incluso.</t>
  </si>
  <si>
    <t>Pregão 60/2016</t>
  </si>
  <si>
    <t>Itens Frustrados - cancelados na aceitação ou sem proposta válida</t>
  </si>
  <si>
    <t>Registro de preço - Não empenhado, quantidade suficiente em estoque</t>
  </si>
  <si>
    <t>LEGENDA</t>
  </si>
  <si>
    <t>Empresa impedida de contrartar com o poder público</t>
  </si>
  <si>
    <t>Itens empenhados - aguardando entrega</t>
  </si>
  <si>
    <t>Empenho</t>
  </si>
  <si>
    <t>2017NE800432</t>
  </si>
  <si>
    <t>2016NE802127</t>
  </si>
  <si>
    <t>2016NE802128</t>
  </si>
  <si>
    <t>2016NE802129</t>
  </si>
  <si>
    <t>2016NE802130</t>
  </si>
  <si>
    <t>2016NE802132</t>
  </si>
  <si>
    <t>2016NE802131</t>
  </si>
  <si>
    <t xml:space="preserve">Itens sem valor de referência </t>
  </si>
  <si>
    <t>Itens recebidos - compra finalizada</t>
  </si>
  <si>
    <t>2017NE801198</t>
  </si>
  <si>
    <t>Arco de serra</t>
  </si>
  <si>
    <t>Caixa tipo sanfona</t>
  </si>
  <si>
    <t>Instituto de Ciência e Tecnologia - ICT</t>
  </si>
  <si>
    <t>Pregão</t>
  </si>
  <si>
    <t>Item</t>
  </si>
  <si>
    <t>Sol.</t>
  </si>
  <si>
    <t>Emp</t>
  </si>
  <si>
    <t>R$ Solicitado</t>
  </si>
  <si>
    <t>R$ Empenhado</t>
  </si>
  <si>
    <t>Solicitado</t>
  </si>
  <si>
    <t>Empenhado</t>
  </si>
  <si>
    <t>un</t>
  </si>
  <si>
    <t>TOTAL</t>
  </si>
  <si>
    <t>Itens aceitos e apontados como sendo pesquisa - não serão empenhados</t>
  </si>
  <si>
    <t>Exercício</t>
  </si>
  <si>
    <t>Total 2017</t>
  </si>
  <si>
    <t>60/2016</t>
  </si>
  <si>
    <t>Processo: 23087.006238/2016-15</t>
  </si>
  <si>
    <t xml:space="preserve"> 38 - Pedido Geral – Aquisição de material de consumo de papelaria, expediente, limpeza e higienização - 2016/2017</t>
  </si>
  <si>
    <t>Solicitante</t>
  </si>
  <si>
    <t>Rolha de borracha antiácida Ø 16 mm (Nº3) - indicado para uso geral. Medidas: Diâmetro superior: 16 mm Diâmetro inferior: 12 mm Altura: 23 mm</t>
  </si>
  <si>
    <t>Rolha de borracha antiácida Ø 26 mm (Nº8) - indicado para uso geral. Medidas: Diâmetro superior: 26 mm Diâmetro inferior: 21 mm Altura: 32 mm</t>
  </si>
  <si>
    <t>Rolha de silicone n°08, diâmetro superior 26, diâmetro inferior 21 e altura 32 mm</t>
  </si>
  <si>
    <t>Rolha de silicone n°10, diâmetro superior 33, diâmetro inferior 27 e altura 38 mm</t>
  </si>
  <si>
    <t>2016NE802133</t>
  </si>
  <si>
    <t>Empenhos  2016</t>
  </si>
  <si>
    <t>Empenhos 2017</t>
  </si>
  <si>
    <t>Total 2016</t>
  </si>
  <si>
    <t>Resultado Exercício 2017</t>
  </si>
  <si>
    <t>Grande parte do pedido de 2016-2017 foi empenhado com recursos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</si>
</sst>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omic Sans MS"/>
      <family val="4"/>
    </font>
    <font>
      <sz val="11"/>
      <name val="Calibri"/>
      <family val="2"/>
      <scheme val="minor"/>
    </font>
    <font>
      <b/>
      <sz val="18"/>
      <color theme="1"/>
      <name val="Comic Sans MS"/>
      <family val="4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C7D6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applyAlignment="1">
      <alignment horizontal="justify" vertical="top" wrapText="1"/>
    </xf>
    <xf numFmtId="0" fontId="16" fillId="0" borderId="10" xfId="0" applyFont="1" applyBorder="1" applyAlignment="1">
      <alignment horizontal="center" vertical="top"/>
    </xf>
    <xf numFmtId="0" fontId="16" fillId="0" borderId="0" xfId="0" applyFont="1" applyAlignment="1">
      <alignment horizontal="justify" vertical="top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horizontal="right" vertical="top"/>
    </xf>
    <xf numFmtId="44" fontId="0" fillId="0" borderId="0" xfId="1" applyFont="1" applyAlignment="1">
      <alignment horizontal="justify" vertical="top"/>
    </xf>
    <xf numFmtId="44" fontId="16" fillId="0" borderId="10" xfId="1" applyFont="1" applyBorder="1" applyAlignment="1">
      <alignment horizontal="center" vertical="top"/>
    </xf>
    <xf numFmtId="44" fontId="0" fillId="33" borderId="10" xfId="1" applyFont="1" applyFill="1" applyBorder="1" applyAlignment="1">
      <alignment horizontal="left" vertical="top"/>
    </xf>
    <xf numFmtId="0" fontId="0" fillId="33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justify" vertical="top" wrapText="1"/>
    </xf>
    <xf numFmtId="0" fontId="0" fillId="33" borderId="10" xfId="0" applyFill="1" applyBorder="1" applyAlignment="1">
      <alignment horizontal="center" vertical="top"/>
    </xf>
    <xf numFmtId="44" fontId="0" fillId="33" borderId="10" xfId="1" applyFont="1" applyFill="1" applyBorder="1" applyAlignment="1">
      <alignment horizontal="right" vertical="top"/>
    </xf>
    <xf numFmtId="44" fontId="0" fillId="36" borderId="10" xfId="1" applyFont="1" applyFill="1" applyBorder="1" applyAlignment="1">
      <alignment horizontal="left" vertical="top"/>
    </xf>
    <xf numFmtId="0" fontId="0" fillId="36" borderId="10" xfId="0" applyFill="1" applyBorder="1" applyAlignment="1">
      <alignment horizontal="center" vertical="center" wrapText="1"/>
    </xf>
    <xf numFmtId="0" fontId="0" fillId="36" borderId="10" xfId="0" applyFill="1" applyBorder="1" applyAlignment="1">
      <alignment horizontal="justify" vertical="top" wrapText="1"/>
    </xf>
    <xf numFmtId="0" fontId="0" fillId="36" borderId="10" xfId="0" applyFill="1" applyBorder="1" applyAlignment="1">
      <alignment horizontal="center" vertical="top"/>
    </xf>
    <xf numFmtId="44" fontId="0" fillId="36" borderId="10" xfId="1" applyFont="1" applyFill="1" applyBorder="1" applyAlignment="1">
      <alignment horizontal="right" vertical="top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4" fontId="1" fillId="0" borderId="10" xfId="1" applyFont="1" applyBorder="1" applyAlignment="1">
      <alignment horizontal="center" vertical="top"/>
    </xf>
    <xf numFmtId="0" fontId="0" fillId="0" borderId="10" xfId="1" applyNumberFormat="1" applyFont="1" applyBorder="1" applyAlignment="1">
      <alignment horizontal="center" vertical="top"/>
    </xf>
    <xf numFmtId="44" fontId="0" fillId="33" borderId="10" xfId="1" applyFont="1" applyFill="1" applyBorder="1" applyAlignment="1">
      <alignment horizontal="center" vertical="top"/>
    </xf>
    <xf numFmtId="44" fontId="13" fillId="40" borderId="10" xfId="1" applyFon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44" fontId="13" fillId="40" borderId="10" xfId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44" fontId="1" fillId="0" borderId="0" xfId="1" applyFont="1" applyFill="1" applyBorder="1" applyAlignment="1">
      <alignment horizontal="center" vertical="top"/>
    </xf>
    <xf numFmtId="0" fontId="16" fillId="0" borderId="0" xfId="0" applyFont="1" applyBorder="1" applyAlignment="1">
      <alignment horizontal="center"/>
    </xf>
    <xf numFmtId="44" fontId="16" fillId="0" borderId="0" xfId="1" applyFont="1" applyBorder="1" applyAlignment="1">
      <alignment horizontal="center" vertical="top"/>
    </xf>
    <xf numFmtId="44" fontId="13" fillId="0" borderId="0" xfId="1" applyFont="1" applyFill="1" applyBorder="1" applyAlignment="1">
      <alignment horizontal="left" vertical="top"/>
    </xf>
    <xf numFmtId="44" fontId="0" fillId="0" borderId="0" xfId="0" applyNumberFormat="1" applyFill="1" applyAlignment="1">
      <alignment horizontal="center" vertical="top"/>
    </xf>
    <xf numFmtId="44" fontId="13" fillId="0" borderId="0" xfId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44" fontId="0" fillId="0" borderId="0" xfId="0" applyNumberFormat="1" applyFill="1" applyBorder="1" applyAlignment="1">
      <alignment horizontal="center" vertical="top"/>
    </xf>
    <xf numFmtId="44" fontId="13" fillId="40" borderId="10" xfId="1" applyFont="1" applyFill="1" applyBorder="1" applyAlignment="1">
      <alignment vertical="top"/>
    </xf>
    <xf numFmtId="44" fontId="0" fillId="0" borderId="0" xfId="1" applyFont="1" applyFill="1" applyBorder="1" applyAlignment="1">
      <alignment horizontal="center" vertical="top"/>
    </xf>
    <xf numFmtId="44" fontId="16" fillId="0" borderId="0" xfId="0" applyNumberFormat="1" applyFont="1" applyFill="1" applyBorder="1" applyAlignment="1">
      <alignment horizontal="center" vertical="top"/>
    </xf>
    <xf numFmtId="44" fontId="0" fillId="0" borderId="0" xfId="1" applyFont="1" applyFill="1" applyAlignment="1">
      <alignment horizontal="right" vertical="top"/>
    </xf>
    <xf numFmtId="44" fontId="1" fillId="0" borderId="0" xfId="1" applyFont="1" applyBorder="1" applyAlignment="1">
      <alignment vertical="top"/>
    </xf>
    <xf numFmtId="44" fontId="16" fillId="0" borderId="0" xfId="1" applyFont="1" applyFill="1" applyBorder="1" applyAlignment="1">
      <alignment horizontal="center" vertical="top"/>
    </xf>
    <xf numFmtId="44" fontId="1" fillId="0" borderId="0" xfId="1" applyFont="1" applyFill="1" applyBorder="1" applyAlignment="1">
      <alignment vertical="top"/>
    </xf>
    <xf numFmtId="44" fontId="13" fillId="0" borderId="0" xfId="1" applyFont="1" applyFill="1" applyBorder="1" applyAlignment="1">
      <alignment vertical="top"/>
    </xf>
    <xf numFmtId="44" fontId="0" fillId="36" borderId="10" xfId="1" applyFont="1" applyFill="1" applyBorder="1" applyAlignment="1">
      <alignment horizontal="center" vertical="top"/>
    </xf>
    <xf numFmtId="44" fontId="1" fillId="0" borderId="0" xfId="1" applyFont="1" applyAlignment="1">
      <alignment horizontal="justify" vertical="top"/>
    </xf>
    <xf numFmtId="44" fontId="1" fillId="0" borderId="10" xfId="1" applyFont="1" applyBorder="1" applyAlignment="1">
      <alignment vertical="center"/>
    </xf>
    <xf numFmtId="44" fontId="1" fillId="0" borderId="10" xfId="1" applyFont="1" applyBorder="1" applyAlignment="1">
      <alignment horizontal="justify" vertical="center"/>
    </xf>
    <xf numFmtId="44" fontId="16" fillId="0" borderId="10" xfId="1" applyFont="1" applyBorder="1" applyAlignment="1">
      <alignment horizontal="left" vertical="center"/>
    </xf>
    <xf numFmtId="0" fontId="13" fillId="40" borderId="10" xfId="0" applyFont="1" applyFill="1" applyBorder="1" applyAlignment="1">
      <alignment horizontal="center" vertical="top"/>
    </xf>
    <xf numFmtId="0" fontId="13" fillId="40" borderId="10" xfId="0" applyFont="1" applyFill="1" applyBorder="1" applyAlignment="1">
      <alignment horizontal="center" vertical="top" wrapText="1"/>
    </xf>
    <xf numFmtId="44" fontId="13" fillId="40" borderId="10" xfId="1" applyFont="1" applyFill="1" applyBorder="1" applyAlignment="1">
      <alignment horizontal="center" vertical="top"/>
    </xf>
    <xf numFmtId="0" fontId="1" fillId="0" borderId="10" xfId="1" applyNumberFormat="1" applyFont="1" applyBorder="1" applyAlignment="1">
      <alignment horizontal="center" vertical="top"/>
    </xf>
    <xf numFmtId="0" fontId="13" fillId="40" borderId="10" xfId="1" applyNumberFormat="1" applyFont="1" applyFill="1" applyBorder="1" applyAlignment="1">
      <alignment horizontal="center" vertical="top"/>
    </xf>
    <xf numFmtId="44" fontId="13" fillId="40" borderId="10" xfId="1" applyFont="1" applyFill="1" applyBorder="1" applyAlignment="1">
      <alignment horizontal="right" vertical="center"/>
    </xf>
    <xf numFmtId="0" fontId="0" fillId="0" borderId="0" xfId="0" applyFill="1" applyAlignment="1">
      <alignment horizontal="justify" vertical="top"/>
    </xf>
    <xf numFmtId="44" fontId="13" fillId="40" borderId="10" xfId="1" applyFont="1" applyFill="1" applyBorder="1" applyAlignment="1">
      <alignment horizontal="left" vertical="top" wrapText="1"/>
    </xf>
    <xf numFmtId="44" fontId="13" fillId="40" borderId="10" xfId="1" applyFont="1" applyFill="1" applyBorder="1" applyAlignment="1">
      <alignment horizontal="right" vertical="top" wrapText="1"/>
    </xf>
    <xf numFmtId="0" fontId="16" fillId="0" borderId="0" xfId="0" applyFont="1" applyAlignment="1">
      <alignment horizontal="justify" vertical="center" wrapText="1"/>
    </xf>
    <xf numFmtId="44" fontId="13" fillId="40" borderId="10" xfId="1" applyFont="1" applyFill="1" applyBorder="1" applyAlignment="1">
      <alignment horizontal="center" vertical="top" wrapText="1"/>
    </xf>
    <xf numFmtId="44" fontId="13" fillId="40" borderId="11" xfId="1" applyFont="1" applyFill="1" applyBorder="1" applyAlignment="1">
      <alignment horizontal="center" vertical="top" wrapText="1"/>
    </xf>
    <xf numFmtId="44" fontId="13" fillId="40" borderId="12" xfId="1" applyFont="1" applyFill="1" applyBorder="1" applyAlignment="1">
      <alignment horizontal="center" vertical="top" wrapText="1"/>
    </xf>
    <xf numFmtId="44" fontId="13" fillId="40" borderId="13" xfId="1" applyFont="1" applyFill="1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5" borderId="11" xfId="0" applyFont="1" applyFill="1" applyBorder="1" applyAlignment="1">
      <alignment vertical="top"/>
    </xf>
    <xf numFmtId="0" fontId="0" fillId="35" borderId="12" xfId="0" applyFont="1" applyFill="1" applyBorder="1" applyAlignment="1">
      <alignment vertical="top"/>
    </xf>
    <xf numFmtId="0" fontId="0" fillId="35" borderId="13" xfId="0" applyFont="1" applyFill="1" applyBorder="1" applyAlignment="1">
      <alignment vertical="top"/>
    </xf>
    <xf numFmtId="0" fontId="0" fillId="36" borderId="11" xfId="0" applyFont="1" applyFill="1" applyBorder="1" applyAlignment="1">
      <alignment vertical="top"/>
    </xf>
    <xf numFmtId="0" fontId="0" fillId="36" borderId="12" xfId="0" applyFont="1" applyFill="1" applyBorder="1" applyAlignment="1">
      <alignment vertical="top"/>
    </xf>
    <xf numFmtId="0" fontId="0" fillId="36" borderId="13" xfId="0" applyFont="1" applyFill="1" applyBorder="1" applyAlignment="1">
      <alignment vertical="top"/>
    </xf>
    <xf numFmtId="0" fontId="16" fillId="0" borderId="10" xfId="0" applyFont="1" applyBorder="1" applyAlignment="1">
      <alignment horizontal="center"/>
    </xf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37" borderId="11" xfId="0" applyFont="1" applyFill="1" applyBorder="1" applyAlignment="1"/>
    <xf numFmtId="0" fontId="0" fillId="37" borderId="12" xfId="0" applyFont="1" applyFill="1" applyBorder="1" applyAlignment="1"/>
    <xf numFmtId="0" fontId="0" fillId="37" borderId="13" xfId="0" applyFont="1" applyFill="1" applyBorder="1" applyAlignment="1"/>
    <xf numFmtId="0" fontId="0" fillId="38" borderId="11" xfId="0" applyFont="1" applyFill="1" applyBorder="1" applyAlignment="1"/>
    <xf numFmtId="0" fontId="0" fillId="38" borderId="12" xfId="0" applyFont="1" applyFill="1" applyBorder="1" applyAlignment="1"/>
    <xf numFmtId="0" fontId="0" fillId="38" borderId="13" xfId="0" applyFont="1" applyFill="1" applyBorder="1" applyAlignment="1"/>
    <xf numFmtId="0" fontId="20" fillId="0" borderId="0" xfId="0" applyFont="1" applyAlignment="1">
      <alignment horizontal="center" vertical="center"/>
    </xf>
    <xf numFmtId="0" fontId="19" fillId="33" borderId="11" xfId="0" applyFont="1" applyFill="1" applyBorder="1" applyAlignment="1"/>
    <xf numFmtId="0" fontId="19" fillId="33" borderId="12" xfId="0" applyFont="1" applyFill="1" applyBorder="1" applyAlignment="1"/>
    <xf numFmtId="0" fontId="19" fillId="33" borderId="13" xfId="0" applyFont="1" applyFill="1" applyBorder="1" applyAlignment="1"/>
    <xf numFmtId="0" fontId="0" fillId="39" borderId="11" xfId="0" applyFont="1" applyFill="1" applyBorder="1" applyAlignment="1"/>
    <xf numFmtId="0" fontId="0" fillId="39" borderId="12" xfId="0" applyFont="1" applyFill="1" applyBorder="1" applyAlignment="1"/>
    <xf numFmtId="0" fontId="0" fillId="39" borderId="13" xfId="0" applyFont="1" applyFill="1" applyBorder="1" applyAlignment="1"/>
    <xf numFmtId="0" fontId="0" fillId="34" borderId="11" xfId="0" applyFont="1" applyFill="1" applyBorder="1" applyAlignment="1"/>
    <xf numFmtId="0" fontId="0" fillId="34" borderId="12" xfId="0" applyFont="1" applyFill="1" applyBorder="1" applyAlignment="1"/>
    <xf numFmtId="0" fontId="0" fillId="34" borderId="13" xfId="0" applyFont="1" applyFill="1" applyBorder="1" applyAlignment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44" fontId="13" fillId="40" borderId="10" xfId="1" applyFont="1" applyFill="1" applyBorder="1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44" fontId="13" fillId="40" borderId="11" xfId="1" applyFont="1" applyFill="1" applyBorder="1" applyAlignment="1">
      <alignment horizontal="center" vertical="top"/>
    </xf>
    <xf numFmtId="44" fontId="13" fillId="40" borderId="12" xfId="1" applyFont="1" applyFill="1" applyBorder="1" applyAlignment="1">
      <alignment horizontal="center" vertical="top"/>
    </xf>
    <xf numFmtId="44" fontId="13" fillId="40" borderId="13" xfId="1" applyFont="1" applyFill="1" applyBorder="1" applyAlignment="1">
      <alignment horizontal="center" vertical="top"/>
    </xf>
    <xf numFmtId="0" fontId="13" fillId="40" borderId="10" xfId="0" applyFont="1" applyFill="1" applyBorder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1" builtinId="4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323850</xdr:colOff>
      <xdr:row>1</xdr:row>
      <xdr:rowOff>345259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1"/>
          <a:ext cx="971550" cy="726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9"/>
  <sheetViews>
    <sheetView showGridLines="0" tabSelected="1" workbookViewId="0">
      <pane ySplit="4" topLeftCell="A5" activePane="bottomLeft" state="frozen"/>
      <selection pane="bottomLeft" activeCell="G8" sqref="G8"/>
    </sheetView>
  </sheetViews>
  <sheetFormatPr defaultRowHeight="15" x14ac:dyDescent="0.25"/>
  <cols>
    <col min="1" max="1" width="11.7109375" style="27" customWidth="1"/>
    <col min="2" max="2" width="5.7109375" style="5" customWidth="1"/>
    <col min="3" max="3" width="15.28515625" style="5" customWidth="1"/>
    <col min="4" max="4" width="7" style="5" bestFit="1" customWidth="1"/>
    <col min="5" max="5" width="54.5703125" style="2" customWidth="1"/>
    <col min="6" max="6" width="5" style="5" bestFit="1" customWidth="1"/>
    <col min="7" max="7" width="5" style="5" customWidth="1"/>
    <col min="8" max="8" width="5.28515625" style="5" bestFit="1" customWidth="1"/>
    <col min="9" max="9" width="13.140625" style="6" customWidth="1"/>
    <col min="10" max="10" width="13.28515625" style="6" bestFit="1" customWidth="1"/>
    <col min="11" max="11" width="14.42578125" style="6" customWidth="1"/>
    <col min="12" max="12" width="13.7109375" style="6" customWidth="1"/>
    <col min="13" max="14" width="5.28515625" style="5" customWidth="1"/>
    <col min="15" max="16" width="14.5703125" style="7" customWidth="1"/>
    <col min="17" max="17" width="14.5703125" style="5" customWidth="1"/>
    <col min="18" max="19" width="14.7109375" style="7" customWidth="1"/>
    <col min="20" max="21" width="5.28515625" style="5" customWidth="1"/>
    <col min="22" max="23" width="14.7109375" style="7" customWidth="1"/>
    <col min="24" max="25" width="5.28515625" style="5" customWidth="1"/>
    <col min="26" max="27" width="14.7109375" style="7" customWidth="1"/>
    <col min="28" max="29" width="5.28515625" style="5" customWidth="1"/>
    <col min="30" max="31" width="14.7109375" style="7" customWidth="1"/>
    <col min="32" max="16384" width="9.140625" style="1"/>
  </cols>
  <sheetData>
    <row r="1" spans="1:46" s="20" customFormat="1" ht="31.5" customHeight="1" x14ac:dyDescent="0.25">
      <c r="A1" s="84" t="s">
        <v>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46" s="20" customFormat="1" ht="37.5" customHeight="1" x14ac:dyDescent="0.25">
      <c r="A2" s="98" t="s">
        <v>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20" customFormat="1" ht="20.25" customHeight="1" x14ac:dyDescent="0.25">
      <c r="A3" s="94" t="s">
        <v>60</v>
      </c>
      <c r="B3" s="95"/>
      <c r="C3" s="95"/>
      <c r="D3" s="96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46" s="4" customFormat="1" x14ac:dyDescent="0.25">
      <c r="A4" s="54" t="s">
        <v>46</v>
      </c>
      <c r="B4" s="56" t="s">
        <v>47</v>
      </c>
      <c r="C4" s="54" t="s">
        <v>32</v>
      </c>
      <c r="D4" s="52" t="s">
        <v>0</v>
      </c>
      <c r="E4" s="53" t="s">
        <v>1</v>
      </c>
      <c r="F4" s="52" t="s">
        <v>2</v>
      </c>
      <c r="G4" s="52" t="s">
        <v>48</v>
      </c>
      <c r="H4" s="52" t="s">
        <v>49</v>
      </c>
      <c r="I4" s="54" t="s">
        <v>4</v>
      </c>
      <c r="J4" s="54" t="s">
        <v>50</v>
      </c>
      <c r="K4" s="54" t="s">
        <v>51</v>
      </c>
      <c r="L4" s="54" t="s">
        <v>62</v>
      </c>
      <c r="O4" s="97" t="s">
        <v>68</v>
      </c>
      <c r="P4" s="97"/>
      <c r="Q4" s="97"/>
    </row>
    <row r="5" spans="1:46" ht="18" customHeight="1" x14ac:dyDescent="0.25">
      <c r="A5" s="15" t="s">
        <v>59</v>
      </c>
      <c r="B5" s="15">
        <v>5</v>
      </c>
      <c r="C5" s="14" t="s">
        <v>37</v>
      </c>
      <c r="D5" s="15">
        <v>51009</v>
      </c>
      <c r="E5" s="16" t="s">
        <v>6</v>
      </c>
      <c r="F5" s="17" t="s">
        <v>7</v>
      </c>
      <c r="G5" s="17">
        <v>5</v>
      </c>
      <c r="H5" s="17">
        <v>5</v>
      </c>
      <c r="I5" s="18">
        <v>39.89</v>
      </c>
      <c r="J5" s="47">
        <f>I5*G5</f>
        <v>199.45</v>
      </c>
      <c r="K5" s="47">
        <f>I5*H5</f>
        <v>199.45</v>
      </c>
      <c r="L5" s="47" t="s">
        <v>3</v>
      </c>
      <c r="M5" s="1"/>
      <c r="N5" s="1"/>
      <c r="O5" s="8" t="s">
        <v>32</v>
      </c>
      <c r="P5" s="3" t="s">
        <v>52</v>
      </c>
      <c r="Q5" s="3" t="s">
        <v>53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6" ht="18" customHeight="1" x14ac:dyDescent="0.25">
      <c r="A6" s="10" t="s">
        <v>59</v>
      </c>
      <c r="B6" s="10">
        <v>129</v>
      </c>
      <c r="C6" s="9"/>
      <c r="D6" s="10">
        <v>122820</v>
      </c>
      <c r="E6" s="11" t="s">
        <v>8</v>
      </c>
      <c r="F6" s="12" t="s">
        <v>7</v>
      </c>
      <c r="G6" s="12">
        <v>5</v>
      </c>
      <c r="H6" s="12"/>
      <c r="I6" s="13"/>
      <c r="J6" s="25">
        <f t="shared" ref="J6:J21" si="0">I6*G6</f>
        <v>0</v>
      </c>
      <c r="K6" s="25">
        <f t="shared" ref="K6:K21" si="1">I6*H6</f>
        <v>0</v>
      </c>
      <c r="L6" s="25" t="s">
        <v>3</v>
      </c>
      <c r="M6" s="1"/>
      <c r="N6" s="58"/>
      <c r="O6" s="24" t="s">
        <v>34</v>
      </c>
      <c r="P6" s="23">
        <f t="shared" ref="P6:P12" si="2">SUMIF(C$5:C$27,O6,J$5:J$27)</f>
        <v>25.14</v>
      </c>
      <c r="Q6" s="23">
        <f t="shared" ref="Q6:Q12" si="3">SUMIF(C$5:C$27,O6,K$5:K$27)</f>
        <v>25.14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46" ht="18" customHeight="1" x14ac:dyDescent="0.25">
      <c r="A7" s="15" t="s">
        <v>59</v>
      </c>
      <c r="B7" s="15">
        <v>180</v>
      </c>
      <c r="C7" s="14" t="s">
        <v>38</v>
      </c>
      <c r="D7" s="15">
        <v>31238</v>
      </c>
      <c r="E7" s="16" t="s">
        <v>9</v>
      </c>
      <c r="F7" s="17" t="s">
        <v>7</v>
      </c>
      <c r="G7" s="17">
        <v>3</v>
      </c>
      <c r="H7" s="17">
        <v>3</v>
      </c>
      <c r="I7" s="18">
        <v>50.95</v>
      </c>
      <c r="J7" s="47">
        <f t="shared" si="0"/>
        <v>152.85000000000002</v>
      </c>
      <c r="K7" s="47">
        <f t="shared" si="1"/>
        <v>152.85000000000002</v>
      </c>
      <c r="L7" s="47" t="s">
        <v>3</v>
      </c>
      <c r="M7" s="1"/>
      <c r="N7" s="58"/>
      <c r="O7" s="55" t="s">
        <v>35</v>
      </c>
      <c r="P7" s="23">
        <f t="shared" si="2"/>
        <v>1580.7</v>
      </c>
      <c r="Q7" s="23">
        <f t="shared" si="3"/>
        <v>1580.7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46" ht="18" customHeight="1" x14ac:dyDescent="0.25">
      <c r="A8" s="15" t="s">
        <v>59</v>
      </c>
      <c r="B8" s="15">
        <v>182</v>
      </c>
      <c r="C8" s="14" t="s">
        <v>34</v>
      </c>
      <c r="D8" s="15">
        <v>70082</v>
      </c>
      <c r="E8" s="16" t="s">
        <v>10</v>
      </c>
      <c r="F8" s="17" t="s">
        <v>11</v>
      </c>
      <c r="G8" s="17">
        <v>6</v>
      </c>
      <c r="H8" s="17">
        <v>6</v>
      </c>
      <c r="I8" s="18">
        <v>4.1900000000000004</v>
      </c>
      <c r="J8" s="47">
        <f t="shared" si="0"/>
        <v>25.14</v>
      </c>
      <c r="K8" s="47">
        <f t="shared" si="1"/>
        <v>25.14</v>
      </c>
      <c r="L8" s="47" t="s">
        <v>3</v>
      </c>
      <c r="M8" s="1"/>
      <c r="N8" s="58"/>
      <c r="O8" s="55" t="s">
        <v>36</v>
      </c>
      <c r="P8" s="23">
        <f t="shared" si="2"/>
        <v>5120</v>
      </c>
      <c r="Q8" s="23">
        <f t="shared" si="3"/>
        <v>5120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46" ht="18" customHeight="1" x14ac:dyDescent="0.25">
      <c r="A9" s="10" t="s">
        <v>59</v>
      </c>
      <c r="B9" s="10">
        <v>183</v>
      </c>
      <c r="C9" s="9"/>
      <c r="D9" s="10">
        <v>122795</v>
      </c>
      <c r="E9" s="11" t="s">
        <v>12</v>
      </c>
      <c r="F9" s="12" t="s">
        <v>7</v>
      </c>
      <c r="G9" s="12">
        <v>3</v>
      </c>
      <c r="H9" s="12"/>
      <c r="I9" s="13"/>
      <c r="J9" s="25">
        <f t="shared" si="0"/>
        <v>0</v>
      </c>
      <c r="K9" s="25">
        <f t="shared" si="1"/>
        <v>0</v>
      </c>
      <c r="L9" s="25" t="s">
        <v>3</v>
      </c>
      <c r="M9" s="1"/>
      <c r="N9" s="58"/>
      <c r="O9" s="22" t="s">
        <v>37</v>
      </c>
      <c r="P9" s="23">
        <f t="shared" si="2"/>
        <v>1460.6499999999999</v>
      </c>
      <c r="Q9" s="23">
        <f t="shared" si="3"/>
        <v>1460.6499999999999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46" ht="18" customHeight="1" x14ac:dyDescent="0.25">
      <c r="A10" s="15" t="s">
        <v>59</v>
      </c>
      <c r="B10" s="15">
        <v>248</v>
      </c>
      <c r="C10" s="14" t="s">
        <v>37</v>
      </c>
      <c r="D10" s="15">
        <v>70330</v>
      </c>
      <c r="E10" s="16" t="s">
        <v>13</v>
      </c>
      <c r="F10" s="17" t="s">
        <v>7</v>
      </c>
      <c r="G10" s="17">
        <v>120</v>
      </c>
      <c r="H10" s="17">
        <v>120</v>
      </c>
      <c r="I10" s="18">
        <v>6.17</v>
      </c>
      <c r="J10" s="47">
        <f t="shared" si="0"/>
        <v>740.4</v>
      </c>
      <c r="K10" s="47">
        <f t="shared" si="1"/>
        <v>740.4</v>
      </c>
      <c r="L10" s="47" t="s">
        <v>3</v>
      </c>
      <c r="M10" s="1"/>
      <c r="N10" s="58"/>
      <c r="O10" s="55" t="s">
        <v>39</v>
      </c>
      <c r="P10" s="23">
        <f t="shared" si="2"/>
        <v>131.5</v>
      </c>
      <c r="Q10" s="23">
        <f t="shared" si="3"/>
        <v>131.5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46" ht="18" customHeight="1" x14ac:dyDescent="0.25">
      <c r="A11" s="15" t="s">
        <v>59</v>
      </c>
      <c r="B11" s="15">
        <v>207</v>
      </c>
      <c r="C11" s="14" t="s">
        <v>37</v>
      </c>
      <c r="D11" s="15">
        <v>14609</v>
      </c>
      <c r="E11" s="16" t="s">
        <v>14</v>
      </c>
      <c r="F11" s="17" t="s">
        <v>15</v>
      </c>
      <c r="G11" s="17">
        <v>50</v>
      </c>
      <c r="H11" s="17">
        <v>50</v>
      </c>
      <c r="I11" s="18">
        <v>2.08</v>
      </c>
      <c r="J11" s="47">
        <f t="shared" si="0"/>
        <v>104</v>
      </c>
      <c r="K11" s="47">
        <f t="shared" si="1"/>
        <v>104</v>
      </c>
      <c r="L11" s="47" t="s">
        <v>3</v>
      </c>
      <c r="M11" s="1"/>
      <c r="N11" s="58"/>
      <c r="O11" s="55" t="s">
        <v>38</v>
      </c>
      <c r="P11" s="23">
        <f t="shared" si="2"/>
        <v>152.85000000000002</v>
      </c>
      <c r="Q11" s="23">
        <f t="shared" si="3"/>
        <v>152.85000000000002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46" ht="18" customHeight="1" x14ac:dyDescent="0.25">
      <c r="A12" s="15" t="s">
        <v>59</v>
      </c>
      <c r="B12" s="15">
        <v>208</v>
      </c>
      <c r="C12" s="14" t="s">
        <v>37</v>
      </c>
      <c r="D12" s="15">
        <v>14608</v>
      </c>
      <c r="E12" s="16" t="s">
        <v>16</v>
      </c>
      <c r="F12" s="17" t="s">
        <v>15</v>
      </c>
      <c r="G12" s="17">
        <v>50</v>
      </c>
      <c r="H12" s="17">
        <v>50</v>
      </c>
      <c r="I12" s="18">
        <v>2.06</v>
      </c>
      <c r="J12" s="47">
        <f t="shared" si="0"/>
        <v>103</v>
      </c>
      <c r="K12" s="47">
        <f t="shared" si="1"/>
        <v>103</v>
      </c>
      <c r="L12" s="47" t="s">
        <v>3</v>
      </c>
      <c r="M12" s="1"/>
      <c r="N12" s="58"/>
      <c r="O12" s="24" t="s">
        <v>67</v>
      </c>
      <c r="P12" s="23">
        <f t="shared" si="2"/>
        <v>1386</v>
      </c>
      <c r="Q12" s="23">
        <f t="shared" si="3"/>
        <v>1386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46" ht="18" customHeight="1" x14ac:dyDescent="0.25">
      <c r="A13" s="15" t="s">
        <v>59</v>
      </c>
      <c r="B13" s="15">
        <v>209</v>
      </c>
      <c r="C13" s="14" t="s">
        <v>39</v>
      </c>
      <c r="D13" s="15">
        <v>14607</v>
      </c>
      <c r="E13" s="16" t="s">
        <v>17</v>
      </c>
      <c r="F13" s="17" t="s">
        <v>15</v>
      </c>
      <c r="G13" s="17">
        <v>50</v>
      </c>
      <c r="H13" s="17">
        <v>50</v>
      </c>
      <c r="I13" s="18">
        <v>2.63</v>
      </c>
      <c r="J13" s="47">
        <f t="shared" si="0"/>
        <v>131.5</v>
      </c>
      <c r="K13" s="47">
        <f t="shared" si="1"/>
        <v>131.5</v>
      </c>
      <c r="L13" s="47" t="s">
        <v>3</v>
      </c>
      <c r="M13" s="1"/>
      <c r="N13" s="58"/>
      <c r="O13" s="54" t="s">
        <v>5</v>
      </c>
      <c r="P13" s="26">
        <f>SUM(P6:P12)</f>
        <v>9856.84</v>
      </c>
      <c r="Q13" s="54">
        <f>SUM(Q6:Q12)</f>
        <v>9856.84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46" ht="18" customHeight="1" x14ac:dyDescent="0.25">
      <c r="A14" s="15" t="s">
        <v>59</v>
      </c>
      <c r="B14" s="15">
        <v>293</v>
      </c>
      <c r="C14" s="14" t="s">
        <v>33</v>
      </c>
      <c r="D14" s="15">
        <v>70331</v>
      </c>
      <c r="E14" s="16" t="s">
        <v>18</v>
      </c>
      <c r="F14" s="17" t="s">
        <v>7</v>
      </c>
      <c r="G14" s="17">
        <v>14</v>
      </c>
      <c r="H14" s="17">
        <v>14</v>
      </c>
      <c r="I14" s="18">
        <v>36</v>
      </c>
      <c r="J14" s="47">
        <f t="shared" si="0"/>
        <v>504</v>
      </c>
      <c r="K14" s="47">
        <f t="shared" si="1"/>
        <v>504</v>
      </c>
      <c r="L14" s="47" t="s">
        <v>3</v>
      </c>
      <c r="M14" s="1"/>
      <c r="N14" s="58"/>
      <c r="O14" s="5"/>
      <c r="P14" s="48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46" ht="18" customHeight="1" x14ac:dyDescent="0.25">
      <c r="A15" s="10" t="s">
        <v>59</v>
      </c>
      <c r="B15" s="10">
        <v>297</v>
      </c>
      <c r="C15" s="9"/>
      <c r="D15" s="10">
        <v>122808</v>
      </c>
      <c r="E15" s="11" t="s">
        <v>19</v>
      </c>
      <c r="F15" s="12" t="s">
        <v>7</v>
      </c>
      <c r="G15" s="12">
        <v>3</v>
      </c>
      <c r="H15" s="12"/>
      <c r="I15" s="13"/>
      <c r="J15" s="25">
        <f t="shared" si="0"/>
        <v>0</v>
      </c>
      <c r="K15" s="25">
        <f t="shared" si="1"/>
        <v>0</v>
      </c>
      <c r="L15" s="25" t="s">
        <v>3</v>
      </c>
      <c r="M15" s="1"/>
      <c r="N15" s="58"/>
      <c r="O15" s="99" t="s">
        <v>69</v>
      </c>
      <c r="P15" s="100"/>
      <c r="Q15" s="10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46" ht="18" customHeight="1" x14ac:dyDescent="0.25">
      <c r="A16" s="15" t="s">
        <v>59</v>
      </c>
      <c r="B16" s="15">
        <v>298</v>
      </c>
      <c r="C16" s="14" t="s">
        <v>35</v>
      </c>
      <c r="D16" s="15">
        <v>122778</v>
      </c>
      <c r="E16" s="16" t="s">
        <v>20</v>
      </c>
      <c r="F16" s="17" t="s">
        <v>7</v>
      </c>
      <c r="G16" s="17">
        <v>30</v>
      </c>
      <c r="H16" s="17">
        <v>30</v>
      </c>
      <c r="I16" s="18">
        <v>26.19</v>
      </c>
      <c r="J16" s="47">
        <f t="shared" si="0"/>
        <v>785.7</v>
      </c>
      <c r="K16" s="47">
        <f t="shared" si="1"/>
        <v>785.7</v>
      </c>
      <c r="L16" s="47" t="s">
        <v>3</v>
      </c>
      <c r="M16" s="1"/>
      <c r="N16" s="1"/>
      <c r="O16" s="28" t="s">
        <v>32</v>
      </c>
      <c r="P16" s="28" t="s">
        <v>52</v>
      </c>
      <c r="Q16" s="28" t="s">
        <v>53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8" customHeight="1" x14ac:dyDescent="0.25">
      <c r="A17" s="15" t="s">
        <v>59</v>
      </c>
      <c r="B17" s="15">
        <v>299</v>
      </c>
      <c r="C17" s="14" t="s">
        <v>35</v>
      </c>
      <c r="D17" s="15">
        <v>70332</v>
      </c>
      <c r="E17" s="16" t="s">
        <v>21</v>
      </c>
      <c r="F17" s="17" t="s">
        <v>7</v>
      </c>
      <c r="G17" s="17">
        <v>50</v>
      </c>
      <c r="H17" s="17">
        <v>50</v>
      </c>
      <c r="I17" s="18">
        <v>15.9</v>
      </c>
      <c r="J17" s="47">
        <f t="shared" si="0"/>
        <v>795</v>
      </c>
      <c r="K17" s="47">
        <f t="shared" si="1"/>
        <v>795</v>
      </c>
      <c r="L17" s="47" t="s">
        <v>3</v>
      </c>
      <c r="M17" s="1"/>
      <c r="N17" s="1"/>
      <c r="O17" s="22" t="s">
        <v>42</v>
      </c>
      <c r="P17" s="23">
        <f>SUMIF(C$5:C$27,O17,J$5:J$27)</f>
        <v>318</v>
      </c>
      <c r="Q17" s="23">
        <f>SUMIF(C$5:C$27,O17,K$5:K$27)</f>
        <v>318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8" customHeight="1" x14ac:dyDescent="0.25">
      <c r="A18" s="15" t="s">
        <v>59</v>
      </c>
      <c r="B18" s="15">
        <v>306</v>
      </c>
      <c r="C18" s="14" t="s">
        <v>42</v>
      </c>
      <c r="D18" s="15">
        <v>65036</v>
      </c>
      <c r="E18" s="16" t="s">
        <v>22</v>
      </c>
      <c r="F18" s="17" t="s">
        <v>7</v>
      </c>
      <c r="G18" s="17">
        <v>20</v>
      </c>
      <c r="H18" s="17">
        <v>20</v>
      </c>
      <c r="I18" s="18">
        <v>2.7</v>
      </c>
      <c r="J18" s="47">
        <f t="shared" si="0"/>
        <v>54</v>
      </c>
      <c r="K18" s="47">
        <f t="shared" si="1"/>
        <v>54</v>
      </c>
      <c r="L18" s="47" t="s">
        <v>3</v>
      </c>
      <c r="M18" s="1"/>
      <c r="N18" s="1"/>
      <c r="O18" s="55" t="s">
        <v>33</v>
      </c>
      <c r="P18" s="23">
        <f>SUMIF(C$5:C$27,O18,J$5:J$27)</f>
        <v>504</v>
      </c>
      <c r="Q18" s="23">
        <f>SUMIF(C$5:C$27,O18,K$5:K$27)</f>
        <v>504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8" customHeight="1" x14ac:dyDescent="0.25">
      <c r="A19" s="15" t="s">
        <v>59</v>
      </c>
      <c r="B19" s="15">
        <v>316</v>
      </c>
      <c r="C19" s="14" t="s">
        <v>37</v>
      </c>
      <c r="D19" s="15">
        <v>18733</v>
      </c>
      <c r="E19" s="16" t="s">
        <v>23</v>
      </c>
      <c r="F19" s="17" t="s">
        <v>7</v>
      </c>
      <c r="G19" s="17">
        <v>40</v>
      </c>
      <c r="H19" s="17">
        <v>40</v>
      </c>
      <c r="I19" s="18">
        <v>1.47</v>
      </c>
      <c r="J19" s="47">
        <f t="shared" si="0"/>
        <v>58.8</v>
      </c>
      <c r="K19" s="47">
        <f t="shared" si="1"/>
        <v>58.8</v>
      </c>
      <c r="L19" s="47" t="s">
        <v>3</v>
      </c>
      <c r="M19" s="1"/>
      <c r="N19" s="1"/>
      <c r="O19" s="59" t="s">
        <v>55</v>
      </c>
      <c r="P19" s="60">
        <f>SUM(P17:P18)</f>
        <v>822</v>
      </c>
      <c r="Q19" s="62">
        <f>SUM(Q17:Q18)</f>
        <v>822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8" customHeight="1" x14ac:dyDescent="0.25">
      <c r="A20" s="15" t="s">
        <v>59</v>
      </c>
      <c r="B20" s="15">
        <v>322</v>
      </c>
      <c r="C20" s="14" t="s">
        <v>37</v>
      </c>
      <c r="D20" s="15">
        <v>6503</v>
      </c>
      <c r="E20" s="16" t="s">
        <v>24</v>
      </c>
      <c r="F20" s="17" t="s">
        <v>7</v>
      </c>
      <c r="G20" s="17">
        <v>100</v>
      </c>
      <c r="H20" s="17">
        <v>100</v>
      </c>
      <c r="I20" s="18">
        <v>2.5499999999999998</v>
      </c>
      <c r="J20" s="47">
        <f t="shared" si="0"/>
        <v>254.99999999999997</v>
      </c>
      <c r="K20" s="47">
        <f t="shared" si="1"/>
        <v>254.99999999999997</v>
      </c>
      <c r="L20" s="47" t="s">
        <v>3</v>
      </c>
      <c r="M20" s="1"/>
      <c r="N20" s="1"/>
      <c r="O20" s="61"/>
      <c r="P20" s="61"/>
      <c r="Q20" s="6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4" customFormat="1" ht="18" customHeight="1" x14ac:dyDescent="0.25">
      <c r="A21" s="15" t="s">
        <v>59</v>
      </c>
      <c r="B21" s="15">
        <v>330</v>
      </c>
      <c r="C21" s="14" t="s">
        <v>36</v>
      </c>
      <c r="D21" s="15">
        <v>122821</v>
      </c>
      <c r="E21" s="16" t="s">
        <v>25</v>
      </c>
      <c r="F21" s="17" t="s">
        <v>7</v>
      </c>
      <c r="G21" s="17">
        <v>16</v>
      </c>
      <c r="H21" s="17">
        <v>16</v>
      </c>
      <c r="I21" s="18">
        <v>320</v>
      </c>
      <c r="J21" s="47">
        <f t="shared" si="0"/>
        <v>5120</v>
      </c>
      <c r="K21" s="47">
        <f t="shared" si="1"/>
        <v>5120</v>
      </c>
      <c r="L21" s="47" t="s">
        <v>3</v>
      </c>
      <c r="O21" s="63" t="s">
        <v>71</v>
      </c>
      <c r="P21" s="64"/>
      <c r="Q21" s="65"/>
    </row>
    <row r="22" spans="1:31" s="4" customFormat="1" ht="18" customHeight="1" x14ac:dyDescent="0.25">
      <c r="A22" s="15" t="s">
        <v>59</v>
      </c>
      <c r="B22" s="15">
        <v>10</v>
      </c>
      <c r="C22" s="14" t="s">
        <v>42</v>
      </c>
      <c r="D22" s="15">
        <v>62524</v>
      </c>
      <c r="E22" s="16" t="s">
        <v>43</v>
      </c>
      <c r="F22" s="17" t="s">
        <v>7</v>
      </c>
      <c r="G22" s="17">
        <v>10</v>
      </c>
      <c r="H22" s="17">
        <v>10</v>
      </c>
      <c r="I22" s="18">
        <v>18.8</v>
      </c>
      <c r="J22" s="47">
        <f>I22*G22</f>
        <v>188</v>
      </c>
      <c r="K22" s="47">
        <f>I22*H22</f>
        <v>188</v>
      </c>
      <c r="L22" s="47" t="s">
        <v>3</v>
      </c>
      <c r="O22" s="54" t="s">
        <v>57</v>
      </c>
      <c r="P22" s="54" t="s">
        <v>52</v>
      </c>
      <c r="Q22" s="54" t="s">
        <v>53</v>
      </c>
    </row>
    <row r="23" spans="1:31" x14ac:dyDescent="0.25">
      <c r="A23" s="15" t="s">
        <v>59</v>
      </c>
      <c r="B23" s="15">
        <v>47</v>
      </c>
      <c r="C23" s="14" t="s">
        <v>42</v>
      </c>
      <c r="D23" s="15">
        <v>61738</v>
      </c>
      <c r="E23" s="16" t="s">
        <v>44</v>
      </c>
      <c r="F23" s="17" t="s">
        <v>7</v>
      </c>
      <c r="G23" s="17">
        <v>1</v>
      </c>
      <c r="H23" s="17">
        <v>1</v>
      </c>
      <c r="I23" s="18">
        <v>76</v>
      </c>
      <c r="J23" s="47">
        <f t="shared" ref="J23:J27" si="4">I23*G23</f>
        <v>76</v>
      </c>
      <c r="K23" s="47">
        <f t="shared" ref="K23:K27" si="5">I23*H23</f>
        <v>76</v>
      </c>
      <c r="L23" s="47" t="s">
        <v>3</v>
      </c>
      <c r="O23" s="51" t="s">
        <v>70</v>
      </c>
      <c r="P23" s="50">
        <f>P13</f>
        <v>9856.84</v>
      </c>
      <c r="Q23" s="49">
        <f>Q13</f>
        <v>9856.84</v>
      </c>
      <c r="R23" s="5"/>
      <c r="T23" s="7"/>
      <c r="V23" s="5"/>
      <c r="X23" s="7"/>
      <c r="Z23" s="5"/>
      <c r="AB23" s="7"/>
      <c r="AC23" s="1"/>
      <c r="AD23" s="1"/>
      <c r="AE23" s="1"/>
    </row>
    <row r="24" spans="1:31" ht="18" customHeight="1" x14ac:dyDescent="0.25">
      <c r="A24" s="15" t="s">
        <v>59</v>
      </c>
      <c r="B24" s="15">
        <v>307</v>
      </c>
      <c r="C24" s="14" t="s">
        <v>67</v>
      </c>
      <c r="D24" s="15">
        <v>32962</v>
      </c>
      <c r="E24" s="16" t="s">
        <v>63</v>
      </c>
      <c r="F24" s="17" t="s">
        <v>54</v>
      </c>
      <c r="G24" s="17">
        <v>100</v>
      </c>
      <c r="H24" s="17">
        <v>100</v>
      </c>
      <c r="I24" s="18">
        <v>0.38</v>
      </c>
      <c r="J24" s="47">
        <f t="shared" si="4"/>
        <v>38</v>
      </c>
      <c r="K24" s="47">
        <f t="shared" si="5"/>
        <v>38</v>
      </c>
      <c r="L24" s="47" t="s">
        <v>3</v>
      </c>
      <c r="M24" s="1"/>
      <c r="N24" s="1"/>
      <c r="O24" s="51" t="s">
        <v>58</v>
      </c>
      <c r="P24" s="50">
        <f>P19</f>
        <v>822</v>
      </c>
      <c r="Q24" s="49">
        <f>Q19</f>
        <v>822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8" customHeight="1" x14ac:dyDescent="0.25">
      <c r="A25" s="15" t="s">
        <v>59</v>
      </c>
      <c r="B25" s="15">
        <v>309</v>
      </c>
      <c r="C25" s="14" t="s">
        <v>67</v>
      </c>
      <c r="D25" s="15">
        <v>8076</v>
      </c>
      <c r="E25" s="16" t="s">
        <v>64</v>
      </c>
      <c r="F25" s="17" t="s">
        <v>54</v>
      </c>
      <c r="G25" s="17">
        <v>100</v>
      </c>
      <c r="H25" s="17">
        <v>100</v>
      </c>
      <c r="I25" s="18">
        <v>1.29</v>
      </c>
      <c r="J25" s="47">
        <f t="shared" si="4"/>
        <v>129</v>
      </c>
      <c r="K25" s="47">
        <f t="shared" si="5"/>
        <v>129</v>
      </c>
      <c r="L25" s="47" t="s">
        <v>3</v>
      </c>
      <c r="M25" s="1"/>
      <c r="N25" s="1"/>
      <c r="O25" s="54" t="s">
        <v>5</v>
      </c>
      <c r="P25" s="26">
        <f>SUM(P23:P24)</f>
        <v>10678.84</v>
      </c>
      <c r="Q25" s="39">
        <f>SUM(Q23:Q24)</f>
        <v>10678.84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8" customHeight="1" x14ac:dyDescent="0.25">
      <c r="A26" s="15" t="s">
        <v>59</v>
      </c>
      <c r="B26" s="15">
        <v>312</v>
      </c>
      <c r="C26" s="14" t="s">
        <v>67</v>
      </c>
      <c r="D26" s="15">
        <v>32965</v>
      </c>
      <c r="E26" s="16" t="s">
        <v>65</v>
      </c>
      <c r="F26" s="17" t="s">
        <v>54</v>
      </c>
      <c r="G26" s="17">
        <v>100</v>
      </c>
      <c r="H26" s="17">
        <v>100</v>
      </c>
      <c r="I26" s="18">
        <v>3.79</v>
      </c>
      <c r="J26" s="47">
        <f t="shared" si="4"/>
        <v>379</v>
      </c>
      <c r="K26" s="47">
        <f t="shared" si="5"/>
        <v>379</v>
      </c>
      <c r="L26" s="47" t="s">
        <v>3</v>
      </c>
      <c r="M26" s="1"/>
      <c r="N26" s="1"/>
      <c r="O26" s="66" t="s">
        <v>72</v>
      </c>
      <c r="P26" s="66"/>
      <c r="Q26" s="66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8" customHeight="1" x14ac:dyDescent="0.25">
      <c r="A27" s="15" t="s">
        <v>59</v>
      </c>
      <c r="B27" s="15">
        <v>313</v>
      </c>
      <c r="C27" s="14" t="s">
        <v>67</v>
      </c>
      <c r="D27" s="15">
        <v>32966</v>
      </c>
      <c r="E27" s="16" t="s">
        <v>66</v>
      </c>
      <c r="F27" s="17" t="s">
        <v>54</v>
      </c>
      <c r="G27" s="17">
        <v>150</v>
      </c>
      <c r="H27" s="17">
        <v>150</v>
      </c>
      <c r="I27" s="18">
        <v>5.6</v>
      </c>
      <c r="J27" s="47">
        <f t="shared" si="4"/>
        <v>840</v>
      </c>
      <c r="K27" s="47">
        <f t="shared" si="5"/>
        <v>840</v>
      </c>
      <c r="L27" s="47" t="s">
        <v>3</v>
      </c>
      <c r="M27" s="1"/>
      <c r="N27" s="1"/>
      <c r="O27" s="67"/>
      <c r="P27" s="67"/>
      <c r="Q27" s="6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8" customHeight="1" x14ac:dyDescent="0.25">
      <c r="A28" s="102" t="s">
        <v>5</v>
      </c>
      <c r="B28" s="102"/>
      <c r="C28" s="102"/>
      <c r="D28" s="102"/>
      <c r="E28" s="102"/>
      <c r="F28" s="102"/>
      <c r="G28" s="102"/>
      <c r="H28" s="102"/>
      <c r="I28" s="102"/>
      <c r="J28" s="57">
        <f>SUM(J5:J27)</f>
        <v>10678.84</v>
      </c>
      <c r="K28" s="57">
        <f>SUM(K5:K27)</f>
        <v>10678.84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L29" s="30"/>
      <c r="M29" s="33"/>
      <c r="O29" s="1"/>
      <c r="P29" s="1"/>
      <c r="Q29" s="1"/>
      <c r="S29" s="5"/>
      <c r="U29" s="7"/>
      <c r="W29" s="5"/>
      <c r="Y29" s="7"/>
      <c r="AA29" s="1"/>
      <c r="AB29" s="1"/>
      <c r="AC29" s="1"/>
      <c r="AD29" s="1"/>
      <c r="AE29" s="1"/>
    </row>
    <row r="30" spans="1:31" x14ac:dyDescent="0.25">
      <c r="K30" s="29"/>
      <c r="L30" s="31"/>
      <c r="O30" s="1"/>
      <c r="P30" s="1"/>
      <c r="Q30" s="1"/>
      <c r="S30" s="5"/>
      <c r="U30" s="7"/>
      <c r="W30" s="5"/>
      <c r="Y30" s="7"/>
      <c r="AA30" s="1"/>
      <c r="AB30" s="1"/>
      <c r="AC30" s="1"/>
      <c r="AD30" s="1"/>
      <c r="AE30" s="1"/>
    </row>
    <row r="31" spans="1:31" x14ac:dyDescent="0.25">
      <c r="A31" s="74" t="s">
        <v>29</v>
      </c>
      <c r="B31" s="74"/>
      <c r="C31" s="74"/>
      <c r="D31" s="74"/>
      <c r="E31" s="74"/>
      <c r="I31" s="31"/>
      <c r="J31" s="5"/>
      <c r="K31" s="5"/>
      <c r="L31" s="1"/>
      <c r="M31" s="1"/>
      <c r="N31" s="1"/>
      <c r="P31" s="5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75" t="s">
        <v>26</v>
      </c>
      <c r="B32" s="76"/>
      <c r="C32" s="76"/>
      <c r="D32" s="76"/>
      <c r="E32" s="77"/>
      <c r="F32" s="32"/>
      <c r="H32" s="6"/>
      <c r="I32" s="31"/>
      <c r="J32" s="5"/>
      <c r="K32" s="5"/>
      <c r="L32" s="1"/>
      <c r="M32" s="1"/>
      <c r="N32" s="1"/>
      <c r="P32" s="5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78" t="s">
        <v>56</v>
      </c>
      <c r="B33" s="79"/>
      <c r="C33" s="79"/>
      <c r="D33" s="79"/>
      <c r="E33" s="80"/>
      <c r="F33" s="6"/>
      <c r="G33" s="6"/>
      <c r="H33" s="6"/>
      <c r="I33" s="31"/>
      <c r="J33" s="5"/>
      <c r="K33" s="5"/>
      <c r="L33" s="1"/>
      <c r="M33" s="1"/>
      <c r="N33" s="1"/>
      <c r="P33" s="5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81" t="s">
        <v>40</v>
      </c>
      <c r="B34" s="82"/>
      <c r="C34" s="82"/>
      <c r="D34" s="82"/>
      <c r="E34" s="83"/>
      <c r="G34" s="6"/>
      <c r="H34" s="6"/>
      <c r="I34" s="34"/>
      <c r="J34" s="7"/>
      <c r="K34" s="5"/>
      <c r="L34" s="1"/>
      <c r="M34" s="1"/>
      <c r="N34" s="1"/>
      <c r="P34" s="5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85" t="s">
        <v>27</v>
      </c>
      <c r="B35" s="86"/>
      <c r="C35" s="86"/>
      <c r="D35" s="86"/>
      <c r="E35" s="87"/>
      <c r="G35" s="6"/>
      <c r="H35" s="6"/>
      <c r="I35" s="35"/>
      <c r="J35" s="7"/>
      <c r="K35" s="5"/>
      <c r="L35" s="1"/>
      <c r="M35" s="1"/>
      <c r="N35" s="1"/>
      <c r="O35" s="5"/>
      <c r="Q35" s="7"/>
      <c r="R35" s="5"/>
      <c r="S35" s="5"/>
      <c r="T35" s="7"/>
      <c r="U35" s="7"/>
      <c r="V35" s="5"/>
      <c r="W35" s="5"/>
      <c r="X35" s="7"/>
      <c r="Y35" s="7"/>
      <c r="Z35" s="1"/>
      <c r="AA35" s="1"/>
      <c r="AB35" s="1"/>
      <c r="AC35" s="1"/>
      <c r="AD35" s="1"/>
      <c r="AE35" s="1"/>
    </row>
    <row r="36" spans="1:31" x14ac:dyDescent="0.25">
      <c r="A36" s="88" t="s">
        <v>30</v>
      </c>
      <c r="B36" s="89"/>
      <c r="C36" s="89"/>
      <c r="D36" s="89"/>
      <c r="E36" s="90"/>
      <c r="G36" s="6"/>
      <c r="H36" s="6"/>
      <c r="I36" s="36"/>
      <c r="J36" s="5"/>
      <c r="K36" s="5"/>
      <c r="L36" s="1"/>
      <c r="M36" s="1"/>
      <c r="N36" s="1"/>
      <c r="O36" s="5"/>
      <c r="Q36" s="7"/>
      <c r="R36" s="5"/>
      <c r="S36" s="5"/>
      <c r="T36" s="7"/>
      <c r="U36" s="7"/>
      <c r="V36" s="5"/>
      <c r="W36" s="5"/>
      <c r="X36" s="7"/>
      <c r="Y36" s="7"/>
      <c r="Z36" s="1"/>
      <c r="AA36" s="1"/>
      <c r="AB36" s="1"/>
      <c r="AC36" s="1"/>
      <c r="AD36" s="1"/>
      <c r="AE36" s="1"/>
    </row>
    <row r="37" spans="1:31" x14ac:dyDescent="0.25">
      <c r="A37" s="91" t="s">
        <v>28</v>
      </c>
      <c r="B37" s="92"/>
      <c r="C37" s="92"/>
      <c r="D37" s="92"/>
      <c r="E37" s="93"/>
      <c r="G37" s="6"/>
      <c r="H37" s="6"/>
      <c r="I37" s="37"/>
      <c r="J37" s="5"/>
      <c r="K37" s="5"/>
      <c r="L37" s="1"/>
      <c r="M37" s="1"/>
      <c r="N37" s="1"/>
      <c r="O37" s="5"/>
      <c r="Q37" s="7"/>
      <c r="R37" s="5"/>
      <c r="S37" s="5"/>
      <c r="T37" s="7"/>
      <c r="U37" s="7"/>
      <c r="V37" s="5"/>
      <c r="W37" s="5"/>
      <c r="X37" s="7"/>
      <c r="Y37" s="7"/>
      <c r="Z37" s="1"/>
      <c r="AA37" s="1"/>
      <c r="AB37" s="1"/>
      <c r="AC37" s="1"/>
      <c r="AD37" s="1"/>
      <c r="AE37" s="1"/>
    </row>
    <row r="38" spans="1:31" x14ac:dyDescent="0.25">
      <c r="A38" s="68" t="s">
        <v>31</v>
      </c>
      <c r="B38" s="69"/>
      <c r="C38" s="69"/>
      <c r="D38" s="69"/>
      <c r="E38" s="70"/>
      <c r="G38" s="6"/>
      <c r="H38" s="6"/>
      <c r="L38" s="38"/>
      <c r="O38" s="1"/>
      <c r="P38" s="1"/>
      <c r="Q38" s="1"/>
    </row>
    <row r="39" spans="1:31" x14ac:dyDescent="0.25">
      <c r="A39" s="71" t="s">
        <v>41</v>
      </c>
      <c r="B39" s="72"/>
      <c r="C39" s="72"/>
      <c r="D39" s="72"/>
      <c r="E39" s="73"/>
      <c r="G39" s="6"/>
      <c r="H39" s="6"/>
      <c r="L39" s="38"/>
      <c r="O39" s="1"/>
      <c r="P39" s="1"/>
      <c r="Q39" s="1"/>
    </row>
    <row r="40" spans="1:31" x14ac:dyDescent="0.25">
      <c r="A40" s="1"/>
      <c r="G40" s="6"/>
      <c r="H40" s="6"/>
      <c r="L40" s="38"/>
      <c r="M40" s="43"/>
    </row>
    <row r="41" spans="1:31" x14ac:dyDescent="0.25">
      <c r="G41" s="6"/>
      <c r="H41" s="6"/>
      <c r="L41" s="40"/>
      <c r="M41" s="43"/>
    </row>
    <row r="42" spans="1:31" x14ac:dyDescent="0.25">
      <c r="L42" s="41"/>
      <c r="M42" s="43"/>
    </row>
    <row r="43" spans="1:31" x14ac:dyDescent="0.25">
      <c r="L43" s="42"/>
      <c r="M43" s="36"/>
    </row>
    <row r="44" spans="1:31" x14ac:dyDescent="0.25">
      <c r="L44" s="36"/>
    </row>
    <row r="45" spans="1:31" x14ac:dyDescent="0.25">
      <c r="L45" s="44"/>
    </row>
    <row r="46" spans="1:31" x14ac:dyDescent="0.25">
      <c r="L46" s="45"/>
    </row>
    <row r="47" spans="1:31" x14ac:dyDescent="0.25">
      <c r="L47" s="45"/>
    </row>
    <row r="48" spans="1:31" x14ac:dyDescent="0.25">
      <c r="L48" s="45"/>
    </row>
    <row r="49" spans="12:12" x14ac:dyDescent="0.25">
      <c r="L49" s="46"/>
    </row>
  </sheetData>
  <sheetProtection algorithmName="SHA-512" hashValue="EXg8mtvkP0KgE0yT1Sk7GMZRKZQTJZ285XU2kFndXRvwxH1gx9ntuBJrlYoDKlhKaJiQV7pRB6gMYXGzgZzQgw==" saltValue="JlIV7gel3tLmvBgbN6o3hw==" spinCount="100000" sheet="1" objects="1" scenarios="1"/>
  <sortState ref="L6:N14">
    <sortCondition ref="L6:L14" customList="2016NE"/>
  </sortState>
  <mergeCells count="17">
    <mergeCell ref="A1:Q1"/>
    <mergeCell ref="A35:E35"/>
    <mergeCell ref="A36:E36"/>
    <mergeCell ref="A37:E37"/>
    <mergeCell ref="A3:D3"/>
    <mergeCell ref="O4:Q4"/>
    <mergeCell ref="A2:Q2"/>
    <mergeCell ref="O15:Q15"/>
    <mergeCell ref="A28:I28"/>
    <mergeCell ref="O21:Q21"/>
    <mergeCell ref="O26:Q27"/>
    <mergeCell ref="A38:E38"/>
    <mergeCell ref="A39:E39"/>
    <mergeCell ref="A31:E31"/>
    <mergeCell ref="A32:E32"/>
    <mergeCell ref="A33:E33"/>
    <mergeCell ref="A34:E3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52" fitToWidth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Expediente 2016-2017</vt:lpstr>
      <vt:lpstr>'Expediente 2016-2017'!Area_de_impressao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cp:lastPrinted>2016-10-10T20:50:35Z</cp:lastPrinted>
  <dcterms:created xsi:type="dcterms:W3CDTF">2016-06-27T20:56:02Z</dcterms:created>
  <dcterms:modified xsi:type="dcterms:W3CDTF">2018-08-31T13:41:30Z</dcterms:modified>
</cp:coreProperties>
</file>