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ais\Documents\ICT\Execução Orçamentária\Compras\Expediente\"/>
    </mc:Choice>
  </mc:AlternateContent>
  <bookViews>
    <workbookView xWindow="0" yWindow="0" windowWidth="28800" windowHeight="11850"/>
  </bookViews>
  <sheets>
    <sheet name="Expediente 2020-202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58" i="1" l="1"/>
  <c r="Z58" i="1"/>
  <c r="AA57" i="1"/>
  <c r="Z57" i="1"/>
  <c r="AA56" i="1"/>
  <c r="Z56" i="1"/>
  <c r="AA55" i="1"/>
  <c r="Z55" i="1"/>
  <c r="AA54" i="1"/>
  <c r="Z54" i="1"/>
  <c r="AA53" i="1"/>
  <c r="Z53" i="1"/>
  <c r="AA52" i="1"/>
  <c r="Z52" i="1"/>
  <c r="AA51" i="1"/>
  <c r="Z51" i="1"/>
  <c r="AA50" i="1"/>
  <c r="Z50" i="1"/>
  <c r="AA49" i="1"/>
  <c r="Z49" i="1"/>
  <c r="AA48" i="1"/>
  <c r="Z48" i="1"/>
  <c r="AA47" i="1"/>
  <c r="Z47" i="1"/>
  <c r="AA46" i="1"/>
  <c r="Z46" i="1"/>
  <c r="AA45" i="1"/>
  <c r="Z45" i="1"/>
  <c r="AA44" i="1"/>
  <c r="Z44" i="1"/>
  <c r="AA43" i="1"/>
  <c r="Z43" i="1"/>
  <c r="AA42"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Z25" i="1"/>
  <c r="AA24" i="1"/>
  <c r="Z24" i="1"/>
  <c r="AA23" i="1"/>
  <c r="Z23" i="1"/>
  <c r="AA22" i="1"/>
  <c r="Z22" i="1"/>
  <c r="AA21" i="1"/>
  <c r="Z21" i="1"/>
  <c r="AA20" i="1"/>
  <c r="Z20" i="1"/>
  <c r="AA19" i="1"/>
  <c r="Z19" i="1"/>
  <c r="AA18" i="1"/>
  <c r="Z18" i="1"/>
  <c r="AA17" i="1"/>
  <c r="Z17" i="1"/>
  <c r="AA16" i="1"/>
  <c r="Z16" i="1"/>
  <c r="AA15" i="1"/>
  <c r="Z15" i="1"/>
  <c r="AA14" i="1"/>
  <c r="Z14" i="1"/>
  <c r="AA13" i="1"/>
  <c r="Z13" i="1"/>
  <c r="AA12" i="1"/>
  <c r="Z12" i="1"/>
  <c r="AA11" i="1"/>
  <c r="Z11" i="1"/>
  <c r="AA10" i="1"/>
  <c r="Z10" i="1"/>
  <c r="AA9" i="1"/>
  <c r="Z9" i="1"/>
  <c r="AA8" i="1"/>
  <c r="Z8" i="1"/>
  <c r="AA7" i="1"/>
  <c r="Z7" i="1"/>
  <c r="AA6" i="1"/>
  <c r="Z6" i="1"/>
  <c r="W58" i="1"/>
  <c r="V58" i="1"/>
  <c r="W57" i="1"/>
  <c r="V57" i="1"/>
  <c r="W56" i="1"/>
  <c r="V56" i="1"/>
  <c r="W55" i="1"/>
  <c r="V55" i="1"/>
  <c r="W54" i="1"/>
  <c r="V54" i="1"/>
  <c r="W53" i="1"/>
  <c r="V53" i="1"/>
  <c r="W52" i="1"/>
  <c r="V52" i="1"/>
  <c r="W51" i="1"/>
  <c r="V51" i="1"/>
  <c r="W50" i="1"/>
  <c r="V50" i="1"/>
  <c r="W49" i="1"/>
  <c r="V49" i="1"/>
  <c r="W48" i="1"/>
  <c r="V48" i="1"/>
  <c r="W47" i="1"/>
  <c r="V47" i="1"/>
  <c r="W46" i="1"/>
  <c r="V46" i="1"/>
  <c r="W45" i="1"/>
  <c r="V45" i="1"/>
  <c r="W44" i="1"/>
  <c r="V44" i="1"/>
  <c r="W43" i="1"/>
  <c r="V43" i="1"/>
  <c r="W42" i="1"/>
  <c r="V42" i="1"/>
  <c r="W41" i="1"/>
  <c r="V41" i="1"/>
  <c r="W40" i="1"/>
  <c r="V40" i="1"/>
  <c r="W39" i="1"/>
  <c r="V39" i="1"/>
  <c r="W38" i="1"/>
  <c r="V38" i="1"/>
  <c r="W37" i="1"/>
  <c r="V37" i="1"/>
  <c r="W36" i="1"/>
  <c r="V36" i="1"/>
  <c r="W35" i="1"/>
  <c r="V35" i="1"/>
  <c r="W34" i="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W17" i="1"/>
  <c r="V17" i="1"/>
  <c r="W16" i="1"/>
  <c r="V16" i="1"/>
  <c r="W15" i="1"/>
  <c r="V15" i="1"/>
  <c r="W14" i="1"/>
  <c r="V14" i="1"/>
  <c r="W13" i="1"/>
  <c r="V13" i="1"/>
  <c r="W12" i="1"/>
  <c r="V12" i="1"/>
  <c r="W11" i="1"/>
  <c r="V11" i="1"/>
  <c r="W10" i="1"/>
  <c r="V10" i="1"/>
  <c r="W9" i="1"/>
  <c r="V9" i="1"/>
  <c r="W8" i="1"/>
  <c r="V8" i="1"/>
  <c r="W7" i="1"/>
  <c r="V7" i="1"/>
  <c r="W6" i="1"/>
  <c r="V6" i="1"/>
  <c r="S58" i="1"/>
  <c r="R58" i="1"/>
  <c r="S57" i="1"/>
  <c r="R57" i="1"/>
  <c r="S56" i="1"/>
  <c r="R56" i="1"/>
  <c r="S55" i="1"/>
  <c r="R55" i="1"/>
  <c r="S54" i="1"/>
  <c r="R54" i="1"/>
  <c r="S53" i="1"/>
  <c r="R53" i="1"/>
  <c r="S52" i="1"/>
  <c r="R52" i="1"/>
  <c r="S51" i="1"/>
  <c r="R51" i="1"/>
  <c r="S50" i="1"/>
  <c r="R50" i="1"/>
  <c r="S49" i="1"/>
  <c r="R49" i="1"/>
  <c r="S48" i="1"/>
  <c r="R48" i="1"/>
  <c r="S47" i="1"/>
  <c r="R47" i="1"/>
  <c r="S46" i="1"/>
  <c r="R46" i="1"/>
  <c r="S45" i="1"/>
  <c r="R45" i="1"/>
  <c r="S44" i="1"/>
  <c r="R44" i="1"/>
  <c r="S43" i="1"/>
  <c r="R43" i="1"/>
  <c r="S42" i="1"/>
  <c r="R42" i="1"/>
  <c r="S41" i="1"/>
  <c r="R41" i="1"/>
  <c r="S40" i="1"/>
  <c r="R40" i="1"/>
  <c r="S39" i="1"/>
  <c r="R39" i="1"/>
  <c r="S38" i="1"/>
  <c r="R38" i="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 i="1"/>
  <c r="R13" i="1"/>
  <c r="S12" i="1"/>
  <c r="R12" i="1"/>
  <c r="S11" i="1"/>
  <c r="R11" i="1"/>
  <c r="S10" i="1"/>
  <c r="R10" i="1"/>
  <c r="S9" i="1"/>
  <c r="R9" i="1"/>
  <c r="S8" i="1"/>
  <c r="R8" i="1"/>
  <c r="S7" i="1"/>
  <c r="R7" i="1"/>
  <c r="S6" i="1"/>
  <c r="R6" i="1"/>
  <c r="O6" i="1"/>
  <c r="N6"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V72" i="1" s="1"/>
  <c r="J40" i="1"/>
  <c r="T72" i="1" s="1"/>
  <c r="K39" i="1"/>
  <c r="J39" i="1"/>
  <c r="K38" i="1"/>
  <c r="J38" i="1"/>
  <c r="K37" i="1"/>
  <c r="J37" i="1"/>
  <c r="K36" i="1"/>
  <c r="J36"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9" i="1"/>
  <c r="J19" i="1"/>
  <c r="K18" i="1"/>
  <c r="J18" i="1"/>
  <c r="K17" i="1"/>
  <c r="J17" i="1"/>
  <c r="K16" i="1"/>
  <c r="J16" i="1"/>
  <c r="K15" i="1"/>
  <c r="V68" i="1" s="1"/>
  <c r="J15" i="1"/>
  <c r="T68" i="1" s="1"/>
  <c r="K14" i="1"/>
  <c r="J14" i="1"/>
  <c r="K13" i="1"/>
  <c r="J13" i="1"/>
  <c r="K12" i="1"/>
  <c r="J12" i="1"/>
  <c r="K11" i="1"/>
  <c r="J11" i="1"/>
  <c r="K10" i="1"/>
  <c r="J10" i="1"/>
  <c r="K9" i="1"/>
  <c r="J9" i="1"/>
  <c r="K8" i="1"/>
  <c r="J8" i="1"/>
  <c r="K7" i="1"/>
  <c r="V67" i="1" s="1"/>
  <c r="J7" i="1"/>
  <c r="T67" i="1" s="1"/>
  <c r="K6" i="1"/>
  <c r="J6" i="1"/>
  <c r="V66" i="1" l="1"/>
  <c r="Z59" i="1"/>
  <c r="O67" i="1" s="1"/>
  <c r="V64" i="1"/>
  <c r="AA59" i="1"/>
  <c r="P67" i="1" s="1"/>
  <c r="P71" i="1"/>
  <c r="V59" i="1"/>
  <c r="O66" i="1" s="1"/>
  <c r="R59" i="1"/>
  <c r="O65" i="1" s="1"/>
  <c r="S59" i="1"/>
  <c r="P65" i="1" s="1"/>
  <c r="O71" i="1"/>
  <c r="W59" i="1"/>
  <c r="P66" i="1" s="1"/>
  <c r="V74" i="1"/>
  <c r="T64" i="1"/>
  <c r="T70" i="1"/>
  <c r="V65" i="1"/>
  <c r="V71" i="1"/>
  <c r="T69" i="1"/>
  <c r="T73" i="1"/>
  <c r="T66" i="1"/>
  <c r="T65" i="1"/>
  <c r="J59" i="1"/>
  <c r="J66" i="1" s="1"/>
  <c r="T74" i="1"/>
  <c r="V73" i="1"/>
  <c r="T71" i="1"/>
  <c r="K59" i="1"/>
  <c r="K66" i="1" s="1"/>
  <c r="V70" i="1"/>
  <c r="V69" i="1"/>
  <c r="P73" i="1" l="1"/>
  <c r="O73" i="1"/>
  <c r="Q73" i="1" s="1"/>
  <c r="P72" i="1"/>
  <c r="O72" i="1"/>
  <c r="Q72" i="1" s="1"/>
  <c r="T75" i="1" l="1"/>
  <c r="N59" i="1" l="1"/>
  <c r="O64" i="1" s="1"/>
  <c r="O68" i="1" s="1"/>
  <c r="O59" i="1"/>
  <c r="P64" i="1" s="1"/>
  <c r="P68" i="1" s="1"/>
  <c r="V75" i="1"/>
  <c r="O74" i="1"/>
  <c r="Q71" i="1"/>
  <c r="J68" i="1"/>
  <c r="P74" i="1"/>
  <c r="K68" i="1" l="1"/>
</calcChain>
</file>

<file path=xl/sharedStrings.xml><?xml version="1.0" encoding="utf-8"?>
<sst xmlns="http://schemas.openxmlformats.org/spreadsheetml/2006/main" count="279" uniqueCount="115">
  <si>
    <t>Instituto de Ciência e Tecnologia - ICT</t>
  </si>
  <si>
    <t>Equipe 1</t>
  </si>
  <si>
    <t>Equipe 3</t>
  </si>
  <si>
    <t xml:space="preserve">Pregão </t>
  </si>
  <si>
    <t>Item</t>
  </si>
  <si>
    <t>Empenho</t>
  </si>
  <si>
    <t>SIGE</t>
  </si>
  <si>
    <t>DESCRIÇÃO</t>
  </si>
  <si>
    <t>UN</t>
  </si>
  <si>
    <t>QTD.</t>
  </si>
  <si>
    <t>Emp</t>
  </si>
  <si>
    <t>R$ Unit.</t>
  </si>
  <si>
    <t>R$ Solicitado</t>
  </si>
  <si>
    <t>R$ Empenhado</t>
  </si>
  <si>
    <t xml:space="preserve">Sol. </t>
  </si>
  <si>
    <t>Emp.</t>
  </si>
  <si>
    <t>$ Solic.</t>
  </si>
  <si>
    <t>$ Emp.</t>
  </si>
  <si>
    <t>Total</t>
  </si>
  <si>
    <t xml:space="preserve">Exercício 2020 (Por equipes) </t>
  </si>
  <si>
    <t>Resumo Gastos Consumo  - exercício 2020</t>
  </si>
  <si>
    <t>Solicitantes</t>
  </si>
  <si>
    <t>Solicitado</t>
  </si>
  <si>
    <t>Empenhado</t>
  </si>
  <si>
    <t>LEGENDA</t>
  </si>
  <si>
    <t>Gasto efetivo - Exercício 2020</t>
  </si>
  <si>
    <t>Aguardando emissão de empenho</t>
  </si>
  <si>
    <t>Exercício</t>
  </si>
  <si>
    <t xml:space="preserve">Itens apontados como sendo pesquisa - não serão empenhados </t>
  </si>
  <si>
    <t xml:space="preserve">Total </t>
  </si>
  <si>
    <t xml:space="preserve">Itens sem valor de referência </t>
  </si>
  <si>
    <t>2020</t>
  </si>
  <si>
    <t>Itens Frustrados - cancelados na aceitação ou sem proposta válida</t>
  </si>
  <si>
    <t>2021</t>
  </si>
  <si>
    <t>Pregão</t>
  </si>
  <si>
    <t>Empresa impedida de contrartar com o poder público</t>
  </si>
  <si>
    <t>Registro de preço - Não empenhado, quantidade suficiente em estoque</t>
  </si>
  <si>
    <t>Itens empenhados - aguardando entrega</t>
  </si>
  <si>
    <t>Itens recebidos - compra finalizada</t>
  </si>
  <si>
    <t>Processo: 23087.005635/2020-48</t>
  </si>
  <si>
    <t>708 - Pedido Geral - Aquisição de material de consumo de papelaria, expediente, limpeza e higienização - 2020-2021</t>
  </si>
  <si>
    <t>43/2020</t>
  </si>
  <si>
    <t>Guilhotina com capacidade de corte para até 10 folhas, com base feita em madeira, com marcação em centímetros. Pés emborrachados para melhor aderência, cortes em folhas: A4, B5, A5, B6, B7. Faca com trava lateral resistente, cabo protegido por plástico ABS, prensa com trava, lâmina de aço carbono. Garantia de 3 meses.</t>
  </si>
  <si>
    <t>Trincha média, 1`, corpo de madeira cerdas em nylon.</t>
  </si>
  <si>
    <t>Água sanitária. Produto saneante domisanitário com ações de alvejante e desinfetante de uso geral. Soluções aquosas de 1ª qualidade, à base de hipoclorito de sódio, estabilizante hidróxido de sódio, com teor de cloro ativo entre 2,0% p.p. a 2,5% p.p. Não deverá conter substâncias corantes, detergentes e aromatizantes na formulação do produto. O material da embalagem deve ser resistente e ter composição e porosidade adequadas que não permitam a ocorrência de reações químicas entre o produto e a embalagem, mudança de cor do produto, transferência de odores ou migração de substâncias tóxicas para o produto, bem como migração do produto para o meio externo. A embalagem deve ser opaca e conter tampa de forma a garantir o teor do cloro ativo exigido na Portaria 89/94, durante o prazo de validade. A natureza da embalagem para acondicionamento do produto deverá ser compatível com o mesmo, bem como o seu transporte, manuseio e dimensionamento para suportar o empilhamento máximo recomendado, oferecendo condições que impeçam quebra, ruptura ou vazamento, que possam por em risco a saúde humana e o ambiente. APRESENTAÇÃO: Os frascos deverão vir acondicionados em caixas de papelão REFORÇADAS, lacradas com fita adesiva e dimensionadas a suportar o empilhamento máximo recomendado, devendo cada caixa conter o número máximo de 04 unidades, bem como trazer impressa a indicação quantitativa referente ao número de unidades. Registro no Ministério da Saúde e ANVISA. Embalagem com 05 litros cada.</t>
  </si>
  <si>
    <t>Balde de plástico, reforçado, com alça metálica, sem tampa, para limpeza (capacidade aproximada 12 litros).</t>
  </si>
  <si>
    <t>Caderneta de campo impermeável, comprimento de 19 cm, largura de 12 cm e altura de 1,5 cm, contendo 160 páginas (80 folhas). Material da capa: Polydura.</t>
  </si>
  <si>
    <t>Caneta esferográfica com corpo cilíndrico sextavado de poliestireno transparente resistente, com furação anti-asfixiante, com tampa removível em polipropileno na cor da tinta, constituída com esfera de tungstênio com escrita FINA (1,00 mm) na cor PRETO, tinta de pasta esferográfica permanente atóxica. Deverá apresentar escrita uniforme, sem falhas, sem borras e sem excesso de tinta durante o traçado, não podendo ainda possuir folga que permita retração da ponta durante a escrita. Deverá ainda trazer a marca do fabricante em seu corpo. Certificação do INMETRO. CAIXA COM 50 UNIDADES</t>
  </si>
  <si>
    <t>Caneta esferográfica com corpo cilíndrico sextavado de poliestireno transparente resistente, com furação anti-asfixiante, com tampa removível em polipropileno na cor da tinta, constituída com esfera de tungstênio com escrita FINA (1,0 mm) na cor AZUL, tinta de pasta esferográfica permanente atóxica. Deverá apresentar escrita uniforme, sem falhas, sem borras e sem excesso de tinta durante o traçado, não podendo ainda possuir folga que permita retração da ponta durante a escrita. Deverá ainda trazer a marca do fabricante em seu corpo. Certificação do INMETRO. CAIXA COM 50 UNIDADES</t>
  </si>
  <si>
    <t>Caneta marca texto, material plástico, tipo ponta macia chanfrada (aproximadamente 4 mm) para destacar com traço grosso (4 mm) ou sublinhar com traço fino (2 mm), não recarregável, cor fluorescente verde, boa resistência à luz. Composição: resina termoplástica, tinta à base de glicol, corante e água. Com certificação do INMETRO.</t>
  </si>
  <si>
    <t>Clips para papel, fabricado em arame de aço, tratamento superficial niquelado, tamanho 2/0 (nº 00), material aço carbono, formato paralelo (caixa com 100 unidades).</t>
  </si>
  <si>
    <t>Clips para papel, fabricado em arame de aço, tratamento superficial niquelado, tamanho 6/0, material aço carbono, formato paralelo (caixa com 50 unidades).</t>
  </si>
  <si>
    <t>Corretivo em fita, tipo roller, com correção instantânea e seca, med. 5mm x 6m, validade mínima de 11 meses</t>
  </si>
  <si>
    <t>Desinfetante bruto, tipo lysoform, concentrado, germicida e bactericida, que limpa, desinfeta e desodoriza, com diluição recomendada de 250mL para 10L de água. Eficiência de até 99,9% na eliminação de germes, fungos e bactérias. Frasco com 1L.</t>
  </si>
  <si>
    <t>Desinfetante, líquido, bactericida e germicida, composição aromática lavanda, cloreto de alquil dimetil benzil amônio 0,25%, (frasco com 2 litros). A embalagem deverá conter externamente os dados de identificação, procedência, número do lote, validade e número do registro na ANVISA.</t>
  </si>
  <si>
    <t>Detergente líquido, biodegradável, composição tensoativo aniônicos, matéria ativa detergente, pH situado entre 5,5 e 8,0, coadjuvante, preservantes, componente ativo linear alquibenzeno, sulfato de sódio, deverá garantir a remoção de gorduras de louças, talheres e panelas, aroma natural, neutro, deve ser isento de partículas insolúveis ou material precipitado, e inócuo à pele, características adicionais: contém tensoativo biodegradável, com boa formação de espuma. Embalado em frasco plástico flexível e inquebrável, provido de tampa fixada sob pressão e bico aplicador. Acondicionado em caixa de papelão, constando externamente os dados de identificação, procedência, prazo de validade, quantidade e número de registro ou notificação do produto junto ao órgão da Vigilância Sanitária. Validade mínima de 12 meses a partir da entrega na unidade requisitante. Com registro na ANVISA. (frasco c/500 ml)</t>
  </si>
  <si>
    <t>Esponja de limpeza dupla face, de 1ª qualidade, em espuma poliuretano e fibra sintética, com 01 face fibrosa abrasiva para limpeza pesada e outra macia para superfície delicada, nas cores verde e amarela, formato retangular, medidas mínimas de 110x75x20mm.</t>
  </si>
  <si>
    <t>Estilete de precisão, com tampa protetora, cabo com acabamento emborrachado, 15cm de comprimento, com 5 lâminas de refil.</t>
  </si>
  <si>
    <t>Fita adesiva polisil amarela, tipo durex, rolo de 12 mm x 10 m.</t>
  </si>
  <si>
    <t>Fita crepe, 25 mm x 50 m (pt com 5 rolos)</t>
  </si>
  <si>
    <t>Grampo para grampeador, material metal tratamento superficial galvanizado, tamanho 23/8, para grampeador de até 100 folhas (caixa com 5000 unidades). Produto de origem e fabricação nacional.</t>
  </si>
  <si>
    <t>Lápis preto nº 2. Dureza carga (grafite) correspondente à dureza HB ou B, confeccionado em madeira de primeira qualidade isenta de nós, apontados, resistentes, apresentando colagem perfeita das metades e rígida fixação do grafite, de maneira a não permitir seu deslocamento ou quebra durante o apontamento, o qual deverá formar cavaco contínuo e uniforme. Deverá ser recoberto com tinta e verniz atóxicos, a barra interna do grafite deverá possuir constituição uniforme, ser isenta de impurezas, apresentar boa escrita. Corpo cilíndrico com dimensões mínimas de 7 mm diâmetro e 175 mm de comprimento, certificado pelo INMETRO.</t>
  </si>
  <si>
    <t>Limpador instantâneo multiuso, indicado para remover gorduras e sujeiras difíceis. Composição: alquil benzeno sulfonato de sódio, álcool etoxilado, coadjuvantes, sequestrante, fragrância e água, (frasco com 500 ml). Registro na ANVISA.</t>
  </si>
  <si>
    <t>Marcador permanente 2 pontas, cor azul (caneta para marcar vidrarias). Produto de origem e fabricação nacional.</t>
  </si>
  <si>
    <t>Marcador permanente 2 pontas, cor preta (caneta para marcar vidrarias). Produto de origem e fabricação nacional.</t>
  </si>
  <si>
    <t>Papel contact transparente, de 1ª qualidade, com 45 cm de largura; transparente, com escala em centímetro. (rolo com 10 metros).</t>
  </si>
  <si>
    <t>Papel de impressão, folha sulfite, alcalino, material celulose vegetal, tipo A4, de 1ª qualidade, papel branco de alta qualidade, alta alvura, 100% celulose, não reciclado (ecoeficiente), gramatura 75g/m², comprimento 297 mm, largura 210 mm, aplicação cópia colorida, (pacote com 500 folhas). Com certificação do INMETRO (CERFLOR ou FSC), ISO 9001 e 14001.</t>
  </si>
  <si>
    <t>Papel higiênico especial, material celulose vegetal, papel branco de alta qualidade, alta alvura, neutro, não reciclado, alta absorção, folha sem a presença de furos ou deformidades, comprimento do rolo com no mínimo 60m de comprimento e largura mínima de 10 cm, tipo picotado, folha simples, 100% celulose, (pacote com 4 unidades). COMPLEMENTO: A empresa deverá apresentar laudo de análise microbiológica, em conformidade com a Portaria 1480 do Ministério da Saúde e laudo analítico de composição do papel. Os laudos deverão estar vigentes e constar o nome da marca analisada.</t>
  </si>
  <si>
    <t>Papel milimetrado A4 - 50 fls.</t>
  </si>
  <si>
    <t>Papel pardo natural 82g de 66x 96cm.</t>
  </si>
  <si>
    <t>Pasta em "L" em plástico especial (Polipropileno - Cristal), anti-reflexo, o impresso não deve grudar no plástico com o calor e também deve ser resistente ao risco; transparente e sem aderência ao papel; produto 100% reciclável; formato A4; flexível; tamanho aproximado: A4: 30,7 x 22,0 cm; Pacote c/ 10 un.</t>
  </si>
  <si>
    <t>Pasta sanfonada laminada em polipropileno com 12 divisórias. Tamanho A4. Com visores em polipropileno transparente e acompanha etiquetas para identificação das divisórias. Fechamento com elástico (terminação em plástico segundo normas do INMETRO) que permite flexibilidade e evita que o conteúdo caia da pasta; Dimensões aproximadas. 333 x 40 x 240 mm. Cor cristal ou fumê.</t>
  </si>
  <si>
    <t>Sabão de barra, glicerinado, testado dermatologicamente, composição básica sais + ácido graxo, tipo coco natural, características adicionais sem perfume. Unidade com 200g cada. Produto com registro na ANVISA.</t>
  </si>
  <si>
    <t>Saco preto de polietileno de baixa densidade, REFORÇADO, não reciclado, para lixo, capacidade nominal para 100 litros, cor preta, com no mínimo 12 micras, largura 80 cm e altura 100 cm (pacote com 100 unidades). Produto de origem e fabricação nacional dentro das Normas da ABNT.</t>
  </si>
  <si>
    <t>Saco preto de polietileno de baixa densidade, REFORÇADO, não reciclado, para lixo, capacidade nominal para 50 litros, cor preta, com no mínimo 0,16 micras, largura 63 cm e altura 80 cm (pacote c/10 unidades). Dentro das Normas da ABNT.</t>
  </si>
  <si>
    <t>Tesoura multiuso com lâmina em aço inoxidável, 8?, cabo plástico preto, tamanho mínimo 20cm. A tesoura deve possuir corte limpo e eficiente, devendo vir afiada de fábrica. Os olhais da tesoura devem ter formato anatômico. Lâminas fixadas por meio de parafuso metálico ou outro sistema que assegure o perfeito ajuste entre as lâminas, sem folgas e sem prejuízo de sua função. A marca do fabricante deve ser gravada no corpo do produto e comprovante da composição do aço inoxidável.</t>
  </si>
  <si>
    <t>Tinta esmalte sintético cor branco (gl 3,6 lts), para uso industrial, resina alquídica à base de óleo vegetal semi-secativo, pigmentos orgânicos e inorgânicos, hidrocarbonetos alifáticos, secantes organo-metálicos.Tipo acabamento alto brilho, diluente indicado solvente, método aplicação pistola, aplicação superfícies madeira e metal/interiores/exteriores. Alta resistência às intempéries. Resistente à variação de temperatura e condições meteorológicas brasileiras. Resistente à lavabilidade, material tinta à base de resinas alquídicas/pigmentos, rendimento 40 a 50 m2/gl/demão, prazo armazenagem 36, deverá atender as normas técnicas vigentes, em especial a ?Norma ABNT NBR 11702 ? Tipo 4.2.1.1?, deverão constar na embalagem código de barras e cnpj do fabricante.</t>
  </si>
  <si>
    <t>Tinta spray, formulada com resinas acrílicas de secagem rápida, lata com 350mL, na cor azul médio.</t>
  </si>
  <si>
    <t>Toalha de papel comum 3 dobras. Extra macio e absorvente. Pacote com 1250 folhas.</t>
  </si>
  <si>
    <t>Álcool etílico hidratado 96º GL (92,8º INPM). Galão de 5 L.</t>
  </si>
  <si>
    <t>Caneta hidrográfica, para retroprojetor, material plástico, formato corpo cilíndrico, material ponta poliacetato, espessura escrita fina, ponta de 2mm, com carga na cor AZUL.</t>
  </si>
  <si>
    <t>Caneta hidrográfica, para retroprojetor, material plástico, formato corpo cilíndrico, material ponta poliacetato, espessura escrita fina, ponta de 2mm, com carga na cor PRETA.</t>
  </si>
  <si>
    <t>Caneta hidrográfica, para retroprojetor, material plástico, formato corpo cilíndrico, material ponta poliacetato, espessura escrita fina, ponta de 2mm, cor carga VERMELHA.</t>
  </si>
  <si>
    <t>Estopa especial, material fio algodão cru de 1ª qualidade, aplicação limpeza de detritos e restos de óleo (pacote c/ 500g).</t>
  </si>
  <si>
    <t>Fita crepe reforçada; com adesivo a base de resina e borracha, alta resistência ao rasgamento; alta adesão; boa resistência a solventes, primers, tintas e vernizes; remoção limpa sem deixar resíduos. Espessura: 0,19mm, adesão ao aço: 634kgf/25 mm de largura, resistência à tração: 5,3 kgf/25 mm de largura. Rolo de 2,5cmx50metros, na cor branca. Com certificação do INMETRO.</t>
  </si>
  <si>
    <t>Fita para empacotamento 4,5cm x 50m, transparente, tipo monoface, material de 1ª qualidade, ótimo poder colante, (com alta adesão a qualquer superfície limpa), material celofane transparente, aplicação fechamento (lacramento) de embalagens, cor incolor, tipo monoface. O produto não deverá soltar com facilidade após aplicação. Com certificação do INMETRO.</t>
  </si>
  <si>
    <t>Lixeira capacidade 100 litros com pedal, apoiado com suporte de ferro, com pedal metálico, fabricada em processo de rotomoldagem sem soldas ou emendas, em polietileno de alta densidade com tratamento em UV. Pedal fabricado em tarugo de ferro maciço galvanizado e chapa xadrez galvanizada. Dobradiça traseira fixada em suporte reforçado e preso à lixeira por 04 parafusos. Chapa da dobradiça arrebitada na tampa. Medidas aproximadas 0,69 altura x 0,50 diâmetro, na cor branca.</t>
  </si>
  <si>
    <t>Lixeira plástica, fechada, reforçada, tampa tipo basculante (vai-vem), confeccionada com matéria prima virgem, capacidade mínima de 15 litros, cor branca.</t>
  </si>
  <si>
    <t>Pano de prato, material 100% algodão, cor branca, com acabamento em bainha por todos os lados, medidas mínimas 46x62cm.</t>
  </si>
  <si>
    <t>Papel higiênico extra, papel branco de alta qualidade, não reciclado, picotado, fino, FOLHA DUPLA. Material celulose vegetal, 100% fibras naturais, papel branco de alta qualidade, alta alvura, neutro, não reciclado, alta absorção, comprimento do rolo com no mínimo 30m de comprimento e largura mínima de 10 cm, tipo picotado, 100% celulose, (pacote com 4 unidades). COMPLEMENTO: A empresa deverá apresentar laudo de análise microbiológica, em conformidade com a Portaria 1480 do Ministério da Saúde e laudo analítico de composição do papel. Os laudos deverão estar vigentes e constar o nome da marca analisada.</t>
  </si>
  <si>
    <t>Papel para embrulho, Kraft puro, gramatura 80g/m2, para a utilização em autoclaves.(bobina com 0,60m de largura e aproximadamente 200 metros de comprimento).</t>
  </si>
  <si>
    <t>Sabão de barra, glicerinado, testado dermatologicamente, composição básica hidróxido de sódio, cloreto de sódio, sais + ácido graxo, água, sem corante, conservante e aromatizantes, tipo neutro, com branqueador óptico, características adicionais sem perfume e glicerina, pacote com 5 unidades de 200g cada. Produto com registro na ANVISA.</t>
  </si>
  <si>
    <t>Saco preto de polietileno de baixa densidade, REFORÇADO, para lixo, com capacidade nominal para 100 litros, com no mínimo 0,16 micras, nas medidas 80cm x 100cm, com 100 unidades em cada pacote. Dentro das Normas da ABNT.</t>
  </si>
  <si>
    <t>Saco vazio (tipo de açúcar) para limpeza, alvejado, cor branca, composto de 48% de algodão, 26% de viscose, 26% de poliéster, medidas mínimas de 78x40cm.</t>
  </si>
  <si>
    <t>Toalha de papel especial, extra, interfolhada, com duas ou três dobras, tipo gofrada, papel branco de alta qualidade, alta alvura, não reciclado, folhas sem a presença de furos ou deformidades, alta absorção, 100% fibras naturais, formato aproximado de 23x27cm. COMPLEMENTO: A empresa deverá apresentar laudo de análise microbiológica, em conformidade com a Portaria 1480 do Ministério da Saúde e laudo analítico de composição do papel. Os laudos deverão estar vigentes e constar o nome da marca analisada (Pacote com 1250 folhas).</t>
  </si>
  <si>
    <t>un</t>
  </si>
  <si>
    <t>emb</t>
  </si>
  <si>
    <t>gl</t>
  </si>
  <si>
    <t>cx</t>
  </si>
  <si>
    <t>fco</t>
  </si>
  <si>
    <t>pct</t>
  </si>
  <si>
    <t>rl</t>
  </si>
  <si>
    <t>2020NE801830</t>
  </si>
  <si>
    <t>2020NE801831</t>
  </si>
  <si>
    <t>2020NE801847</t>
  </si>
  <si>
    <t>2020NE801837</t>
  </si>
  <si>
    <t>2020NE801838</t>
  </si>
  <si>
    <t>2020NE801839</t>
  </si>
  <si>
    <t>2020NE801840</t>
  </si>
  <si>
    <t>2020NE801841</t>
  </si>
  <si>
    <t>2020NE801842</t>
  </si>
  <si>
    <t>2020NE801843</t>
  </si>
  <si>
    <t>2020NE801845</t>
  </si>
  <si>
    <t>Equipe 2</t>
  </si>
  <si>
    <t>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</si>
</sst>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omic Sans MS"/>
      <family val="4"/>
    </font>
    <font>
      <b/>
      <sz val="16"/>
      <color theme="1"/>
      <name val="Comic Sans MS"/>
      <family val="4"/>
    </font>
    <font>
      <i/>
      <sz val="11"/>
      <color theme="1"/>
      <name val="Calibri"/>
      <family val="2"/>
      <scheme val="minor"/>
    </font>
    <font>
      <sz val="11"/>
      <name val="Calibri"/>
      <family val="2"/>
      <scheme val="minor"/>
    </font>
    <font>
      <sz val="10"/>
      <color theme="1"/>
      <name val="Calibri"/>
      <family val="2"/>
      <scheme val="minor"/>
    </font>
  </fonts>
  <fills count="11">
    <fill>
      <patternFill patternType="none"/>
    </fill>
    <fill>
      <patternFill patternType="gray125"/>
    </fill>
    <fill>
      <patternFill patternType="solid">
        <fgColor theme="8" tint="-0.499984740745262"/>
        <bgColor indexed="64"/>
      </patternFill>
    </fill>
    <fill>
      <patternFill patternType="solid">
        <fgColor theme="9"/>
        <bgColor indexed="64"/>
      </patternFill>
    </fill>
    <fill>
      <patternFill patternType="solid">
        <fgColor theme="0"/>
        <bgColor indexed="64"/>
      </patternFill>
    </fill>
    <fill>
      <patternFill patternType="solid">
        <fgColor theme="9" tint="0.39997558519241921"/>
        <bgColor indexed="64"/>
      </patternFill>
    </fill>
    <fill>
      <patternFill patternType="solid">
        <fgColor rgb="FF9999FF"/>
        <bgColor indexed="64"/>
      </patternFill>
    </fill>
    <fill>
      <patternFill patternType="solid">
        <fgColor rgb="FFEC7D6A"/>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59999389629810485"/>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s>
  <cellStyleXfs count="2">
    <xf numFmtId="0" fontId="0" fillId="0" borderId="0"/>
    <xf numFmtId="44" fontId="1" fillId="0" borderId="0" applyFont="0" applyFill="0" applyBorder="0" applyAlignment="0" applyProtection="0"/>
  </cellStyleXfs>
  <cellXfs count="121">
    <xf numFmtId="0" fontId="0" fillId="0" borderId="0" xfId="0"/>
    <xf numFmtId="0" fontId="5" fillId="0" borderId="0" xfId="0" applyFont="1" applyAlignment="1">
      <alignment horizontal="center" vertical="center"/>
    </xf>
    <xf numFmtId="44" fontId="5" fillId="0" borderId="0" xfId="1" applyFont="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xf>
    <xf numFmtId="44" fontId="0" fillId="0" borderId="0" xfId="1" applyFont="1" applyAlignment="1">
      <alignment horizontal="righ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pplyAlignment="1">
      <alignment horizontal="center" vertical="center" wrapText="1"/>
    </xf>
    <xf numFmtId="44" fontId="2" fillId="2" borderId="6" xfId="1" applyFont="1" applyFill="1" applyBorder="1" applyAlignment="1">
      <alignment horizontal="right" vertical="center"/>
    </xf>
    <xf numFmtId="44" fontId="2" fillId="2" borderId="6" xfId="1" applyFont="1" applyFill="1" applyBorder="1" applyAlignment="1">
      <alignment horizontal="center" vertical="center"/>
    </xf>
    <xf numFmtId="0" fontId="0" fillId="4" borderId="0" xfId="0" applyFill="1" applyAlignment="1"/>
    <xf numFmtId="44" fontId="2" fillId="2" borderId="9" xfId="1" applyFont="1" applyFill="1" applyBorder="1" applyAlignment="1">
      <alignment horizontal="center" vertical="center"/>
    </xf>
    <xf numFmtId="44" fontId="2" fillId="2" borderId="10" xfId="1" applyFont="1" applyFill="1" applyBorder="1" applyAlignment="1">
      <alignment horizontal="right" vertical="center"/>
    </xf>
    <xf numFmtId="0" fontId="2" fillId="2" borderId="10" xfId="0" applyFont="1" applyFill="1" applyBorder="1" applyAlignment="1">
      <alignment horizontal="center" vertical="center"/>
    </xf>
    <xf numFmtId="44" fontId="2" fillId="2" borderId="10" xfId="0" applyNumberFormat="1" applyFont="1" applyFill="1" applyBorder="1" applyAlignment="1">
      <alignment horizontal="center" vertical="center"/>
    </xf>
    <xf numFmtId="44" fontId="2" fillId="2" borderId="10" xfId="1" applyFont="1" applyFill="1" applyBorder="1" applyAlignment="1">
      <alignment horizontal="justify" vertical="center"/>
    </xf>
    <xf numFmtId="44" fontId="2" fillId="2" borderId="10" xfId="1" applyFont="1" applyFill="1" applyBorder="1" applyAlignment="1">
      <alignment horizontal="center" vertical="center"/>
    </xf>
    <xf numFmtId="0" fontId="6" fillId="0" borderId="11" xfId="0" applyFont="1" applyBorder="1" applyAlignment="1">
      <alignment horizontal="left" vertical="top"/>
    </xf>
    <xf numFmtId="0" fontId="6" fillId="0" borderId="11" xfId="0" applyFont="1" applyBorder="1" applyAlignment="1">
      <alignment horizontal="center" vertical="top"/>
    </xf>
    <xf numFmtId="0" fontId="6" fillId="0" borderId="11" xfId="0" applyFont="1" applyBorder="1" applyAlignment="1">
      <alignment horizontal="center" vertical="center"/>
    </xf>
    <xf numFmtId="44" fontId="3" fillId="0" borderId="11" xfId="1" applyFont="1" applyBorder="1" applyAlignment="1">
      <alignment horizontal="center" vertical="top"/>
    </xf>
    <xf numFmtId="44" fontId="3" fillId="0" borderId="11" xfId="1" applyFont="1" applyBorder="1" applyAlignment="1">
      <alignment horizontal="right" vertical="top"/>
    </xf>
    <xf numFmtId="44" fontId="6" fillId="0" borderId="11" xfId="0" applyNumberFormat="1" applyFont="1" applyBorder="1" applyAlignment="1">
      <alignment horizontal="left" vertical="top"/>
    </xf>
    <xf numFmtId="0" fontId="0" fillId="0" borderId="0" xfId="0" applyAlignment="1">
      <alignment horizontal="center" vertical="top"/>
    </xf>
    <xf numFmtId="44" fontId="0" fillId="0" borderId="0" xfId="1" applyFont="1" applyAlignment="1">
      <alignment horizontal="center" vertical="top"/>
    </xf>
    <xf numFmtId="44" fontId="0" fillId="0" borderId="0" xfId="1" applyFont="1" applyAlignment="1">
      <alignment horizontal="justify" vertical="top"/>
    </xf>
    <xf numFmtId="0" fontId="0" fillId="0" borderId="0" xfId="0" applyFont="1" applyAlignment="1">
      <alignment horizontal="justify" vertical="top"/>
    </xf>
    <xf numFmtId="0" fontId="0" fillId="0" borderId="0" xfId="0" applyFont="1" applyAlignment="1">
      <alignment horizontal="center" vertical="top"/>
    </xf>
    <xf numFmtId="0" fontId="0" fillId="0" borderId="0" xfId="0" applyFont="1" applyAlignment="1">
      <alignment horizontal="center" vertical="center"/>
    </xf>
    <xf numFmtId="0" fontId="0" fillId="0" borderId="0" xfId="0" applyAlignment="1">
      <alignment horizontal="justify" vertical="top" wrapText="1"/>
    </xf>
    <xf numFmtId="44" fontId="0" fillId="0" borderId="0" xfId="1" applyFont="1" applyBorder="1" applyAlignment="1">
      <alignment horizontal="right" vertical="top"/>
    </xf>
    <xf numFmtId="0" fontId="6" fillId="0" borderId="0" xfId="0" applyFont="1" applyBorder="1" applyAlignment="1">
      <alignment horizontal="left" vertical="top"/>
    </xf>
    <xf numFmtId="0" fontId="6" fillId="0" borderId="0" xfId="0" applyFont="1" applyBorder="1" applyAlignment="1">
      <alignment horizontal="center" vertical="top"/>
    </xf>
    <xf numFmtId="44" fontId="0" fillId="0" borderId="0" xfId="1" applyFont="1" applyAlignment="1">
      <alignment horizontal="right" vertical="top"/>
    </xf>
    <xf numFmtId="44" fontId="2" fillId="2" borderId="7" xfId="1" applyFont="1" applyFill="1" applyBorder="1" applyAlignment="1">
      <alignment horizontal="center" vertical="top"/>
    </xf>
    <xf numFmtId="0" fontId="2" fillId="2" borderId="7" xfId="0" applyFont="1" applyFill="1" applyBorder="1" applyAlignment="1">
      <alignment horizontal="center" vertical="top"/>
    </xf>
    <xf numFmtId="44" fontId="3" fillId="0" borderId="7" xfId="1" applyFont="1" applyBorder="1" applyAlignment="1">
      <alignment horizontal="center" vertical="top"/>
    </xf>
    <xf numFmtId="0" fontId="3" fillId="0" borderId="7" xfId="0" applyFont="1" applyBorder="1" applyAlignment="1">
      <alignment vertical="top"/>
    </xf>
    <xf numFmtId="0" fontId="3" fillId="0" borderId="0" xfId="0" applyFont="1" applyBorder="1" applyAlignment="1">
      <alignment horizontal="center"/>
    </xf>
    <xf numFmtId="44" fontId="3" fillId="0" borderId="7" xfId="1" applyFont="1" applyFill="1" applyBorder="1" applyAlignment="1">
      <alignment horizontal="left" vertical="top"/>
    </xf>
    <xf numFmtId="44" fontId="0" fillId="0" borderId="7" xfId="0" applyNumberFormat="1" applyFill="1" applyBorder="1" applyAlignment="1">
      <alignment vertical="top"/>
    </xf>
    <xf numFmtId="44" fontId="1" fillId="0" borderId="7" xfId="1" applyFont="1" applyBorder="1" applyAlignment="1">
      <alignment vertical="top"/>
    </xf>
    <xf numFmtId="0" fontId="0" fillId="0" borderId="0" xfId="0" applyAlignment="1">
      <alignment horizontal="justify" vertical="top"/>
    </xf>
    <xf numFmtId="49" fontId="3" fillId="0" borderId="7" xfId="1" applyNumberFormat="1" applyFont="1" applyBorder="1" applyAlignment="1">
      <alignment horizontal="center" vertical="top"/>
    </xf>
    <xf numFmtId="44" fontId="1" fillId="0" borderId="7" xfId="1" applyFont="1" applyBorder="1" applyAlignment="1">
      <alignment horizontal="justify" vertical="top"/>
    </xf>
    <xf numFmtId="44" fontId="2" fillId="2" borderId="7" xfId="1" applyFont="1" applyFill="1" applyBorder="1" applyAlignment="1">
      <alignment horizontal="left" vertical="top"/>
    </xf>
    <xf numFmtId="44" fontId="2" fillId="2" borderId="7" xfId="0" applyNumberFormat="1" applyFont="1" applyFill="1" applyBorder="1" applyAlignment="1">
      <alignment vertical="top"/>
    </xf>
    <xf numFmtId="44" fontId="3" fillId="0" borderId="0" xfId="1" applyFont="1" applyBorder="1" applyAlignment="1">
      <alignment horizontal="center" vertical="top"/>
    </xf>
    <xf numFmtId="44" fontId="2" fillId="2" borderId="7" xfId="1" applyFont="1" applyFill="1" applyBorder="1" applyAlignment="1">
      <alignment vertical="top"/>
    </xf>
    <xf numFmtId="44" fontId="2" fillId="2" borderId="7" xfId="1" applyFont="1" applyFill="1" applyBorder="1" applyAlignment="1">
      <alignment horizontal="right" vertical="top"/>
    </xf>
    <xf numFmtId="0" fontId="0" fillId="4" borderId="7" xfId="0" applyFont="1" applyFill="1" applyBorder="1" applyAlignment="1">
      <alignment horizontal="justify" vertical="center"/>
    </xf>
    <xf numFmtId="44" fontId="1" fillId="0" borderId="7" xfId="1" applyFont="1" applyBorder="1" applyAlignment="1">
      <alignment horizontal="center" vertical="top"/>
    </xf>
    <xf numFmtId="44" fontId="0" fillId="0" borderId="7" xfId="1" applyFont="1" applyBorder="1" applyAlignment="1">
      <alignment horizontal="left" vertical="top"/>
    </xf>
    <xf numFmtId="44" fontId="0" fillId="0" borderId="0" xfId="0" applyNumberFormat="1" applyAlignment="1">
      <alignment horizontal="center" vertical="top"/>
    </xf>
    <xf numFmtId="44" fontId="0" fillId="0" borderId="0" xfId="1" applyFont="1" applyBorder="1" applyAlignment="1">
      <alignment horizontal="center" vertical="top"/>
    </xf>
    <xf numFmtId="44" fontId="0" fillId="0" borderId="0" xfId="1" applyFont="1" applyAlignment="1">
      <alignment horizontal="center" vertical="top"/>
    </xf>
    <xf numFmtId="44" fontId="6" fillId="0" borderId="0" xfId="0" applyNumberFormat="1" applyFont="1" applyBorder="1" applyAlignment="1">
      <alignment horizontal="left" vertical="top"/>
    </xf>
    <xf numFmtId="0" fontId="0" fillId="0" borderId="12" xfId="0" applyNumberFormat="1" applyBorder="1" applyAlignment="1">
      <alignment vertical="top"/>
    </xf>
    <xf numFmtId="0" fontId="0" fillId="0" borderId="0" xfId="0" applyNumberFormat="1" applyBorder="1" applyAlignment="1">
      <alignment vertical="top"/>
    </xf>
    <xf numFmtId="44" fontId="0" fillId="0" borderId="0" xfId="1" applyFont="1" applyFill="1" applyAlignment="1">
      <alignment horizontal="right" vertical="top"/>
    </xf>
    <xf numFmtId="0" fontId="0" fillId="0" borderId="0" xfId="0" applyBorder="1" applyAlignment="1">
      <alignment horizontal="center" vertical="top"/>
    </xf>
    <xf numFmtId="0" fontId="0" fillId="0" borderId="0" xfId="1" applyNumberFormat="1" applyFont="1" applyAlignment="1">
      <alignment horizontal="center" vertical="top"/>
    </xf>
    <xf numFmtId="0" fontId="0" fillId="0" borderId="0" xfId="1" applyNumberFormat="1" applyFont="1" applyAlignment="1">
      <alignment horizontal="justify" vertical="top"/>
    </xf>
    <xf numFmtId="44" fontId="2" fillId="2" borderId="2" xfId="1" applyFont="1" applyFill="1" applyBorder="1" applyAlignment="1">
      <alignment horizontal="center" vertical="top"/>
    </xf>
    <xf numFmtId="44" fontId="2" fillId="2" borderId="4" xfId="1" applyFont="1" applyFill="1" applyBorder="1" applyAlignment="1">
      <alignment horizontal="center" vertical="top"/>
    </xf>
    <xf numFmtId="44" fontId="2" fillId="2" borderId="7" xfId="1" applyFont="1" applyFill="1" applyBorder="1" applyAlignment="1">
      <alignment horizontal="center" vertical="top"/>
    </xf>
    <xf numFmtId="44" fontId="2" fillId="2" borderId="3" xfId="1" applyFont="1" applyFill="1" applyBorder="1" applyAlignment="1">
      <alignment horizontal="center" vertical="top"/>
    </xf>
    <xf numFmtId="44" fontId="1" fillId="0" borderId="7" xfId="1" applyFont="1" applyBorder="1" applyAlignment="1">
      <alignment horizontal="center" vertical="top"/>
    </xf>
    <xf numFmtId="0" fontId="0" fillId="3" borderId="7" xfId="0" applyFill="1" applyBorder="1" applyAlignment="1">
      <alignment vertical="top"/>
    </xf>
    <xf numFmtId="44" fontId="0" fillId="0" borderId="0" xfId="1" applyFont="1" applyBorder="1" applyAlignment="1">
      <alignment horizontal="center" vertical="top"/>
    </xf>
    <xf numFmtId="44" fontId="0" fillId="0" borderId="0" xfId="1" applyFont="1" applyAlignment="1">
      <alignment horizontal="center" vertical="top"/>
    </xf>
    <xf numFmtId="0" fontId="0" fillId="10" borderId="7" xfId="0" applyFill="1" applyBorder="1" applyAlignment="1"/>
    <xf numFmtId="0" fontId="0" fillId="5" borderId="7" xfId="0" applyFill="1" applyBorder="1" applyAlignment="1">
      <alignment vertical="top"/>
    </xf>
    <xf numFmtId="0" fontId="0" fillId="8" borderId="7" xfId="0" applyFont="1" applyFill="1" applyBorder="1" applyAlignment="1"/>
    <xf numFmtId="0" fontId="7" fillId="6" borderId="7" xfId="0" applyFont="1" applyFill="1" applyBorder="1" applyAlignment="1"/>
    <xf numFmtId="0" fontId="0" fillId="9" borderId="7" xfId="0" applyFill="1" applyBorder="1" applyAlignment="1"/>
    <xf numFmtId="0" fontId="0" fillId="0" borderId="7" xfId="0" applyFont="1" applyBorder="1" applyAlignment="1"/>
    <xf numFmtId="44" fontId="0" fillId="0" borderId="7" xfId="0" applyNumberFormat="1" applyFill="1" applyBorder="1" applyAlignment="1">
      <alignment horizontal="center" vertical="top"/>
    </xf>
    <xf numFmtId="0" fontId="0" fillId="7" borderId="7" xfId="0" applyFont="1" applyFill="1" applyBorder="1" applyAlignment="1"/>
    <xf numFmtId="44" fontId="2" fillId="2" borderId="7" xfId="0" applyNumberFormat="1" applyFont="1" applyFill="1" applyBorder="1" applyAlignment="1">
      <alignment horizontal="center" vertical="top"/>
    </xf>
    <xf numFmtId="0" fontId="2" fillId="2" borderId="7" xfId="0" applyFont="1" applyFill="1" applyBorder="1" applyAlignment="1">
      <alignment horizontal="center" vertical="top"/>
    </xf>
    <xf numFmtId="0" fontId="3" fillId="0" borderId="7" xfId="0" applyFont="1" applyBorder="1" applyAlignment="1">
      <alignment horizontal="center" vertical="top"/>
    </xf>
    <xf numFmtId="0" fontId="2" fillId="2" borderId="7"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0" fillId="6" borderId="7" xfId="0" applyFont="1" applyFill="1" applyBorder="1" applyAlignment="1">
      <alignment horizontal="justify" vertical="center"/>
    </xf>
    <xf numFmtId="0" fontId="0" fillId="6" borderId="7" xfId="0" applyFont="1" applyFill="1" applyBorder="1" applyAlignment="1">
      <alignment horizontal="center" vertical="center"/>
    </xf>
    <xf numFmtId="0" fontId="0" fillId="6" borderId="7" xfId="0" applyFill="1" applyBorder="1" applyAlignment="1">
      <alignment horizontal="center"/>
    </xf>
    <xf numFmtId="0" fontId="0" fillId="6" borderId="7" xfId="0" applyFill="1" applyBorder="1" applyAlignment="1"/>
    <xf numFmtId="44" fontId="0" fillId="6" borderId="7" xfId="1" applyFont="1" applyFill="1" applyBorder="1" applyAlignment="1"/>
    <xf numFmtId="44" fontId="0" fillId="6" borderId="7" xfId="0" applyNumberFormat="1" applyFont="1" applyFill="1" applyBorder="1" applyAlignment="1">
      <alignment horizontal="center" vertical="center"/>
    </xf>
    <xf numFmtId="44" fontId="1" fillId="6" borderId="7" xfId="1" applyFont="1" applyFill="1" applyBorder="1" applyAlignment="1">
      <alignment horizontal="justify" vertical="center"/>
    </xf>
    <xf numFmtId="44" fontId="0" fillId="6" borderId="7" xfId="1" applyFont="1" applyFill="1" applyBorder="1" applyAlignment="1">
      <alignment horizontal="center" vertical="center"/>
    </xf>
    <xf numFmtId="44" fontId="0" fillId="0" borderId="2" xfId="0" applyNumberFormat="1" applyFill="1" applyBorder="1" applyAlignment="1">
      <alignment horizontal="center" vertical="top"/>
    </xf>
    <xf numFmtId="44" fontId="0" fillId="0" borderId="4" xfId="0" applyNumberFormat="1" applyFill="1" applyBorder="1" applyAlignment="1">
      <alignment horizontal="center" vertical="top"/>
    </xf>
    <xf numFmtId="0" fontId="0" fillId="3" borderId="7" xfId="0" applyFont="1" applyFill="1" applyBorder="1" applyAlignment="1">
      <alignment horizontal="justify" vertical="center"/>
    </xf>
    <xf numFmtId="0" fontId="0" fillId="3" borderId="7" xfId="0" applyFont="1" applyFill="1" applyBorder="1" applyAlignment="1">
      <alignment horizontal="center" vertical="center"/>
    </xf>
    <xf numFmtId="0" fontId="0" fillId="3" borderId="7" xfId="0" applyFill="1" applyBorder="1" applyAlignment="1">
      <alignment horizontal="center"/>
    </xf>
    <xf numFmtId="0" fontId="0" fillId="3" borderId="7" xfId="0" applyFill="1" applyBorder="1" applyAlignment="1"/>
    <xf numFmtId="44" fontId="0" fillId="3" borderId="7" xfId="1" applyFont="1" applyFill="1" applyBorder="1" applyAlignment="1"/>
    <xf numFmtId="44" fontId="0" fillId="3" borderId="7" xfId="0" applyNumberFormat="1" applyFont="1" applyFill="1" applyBorder="1" applyAlignment="1">
      <alignment horizontal="center" vertical="center"/>
    </xf>
    <xf numFmtId="44" fontId="1" fillId="3" borderId="7" xfId="1" applyFont="1" applyFill="1" applyBorder="1" applyAlignment="1">
      <alignment horizontal="justify" vertical="center"/>
    </xf>
    <xf numFmtId="44" fontId="0" fillId="3" borderId="7" xfId="1" applyFont="1" applyFill="1" applyBorder="1" applyAlignment="1">
      <alignment horizontal="center" vertical="center"/>
    </xf>
    <xf numFmtId="0" fontId="0" fillId="5" borderId="7" xfId="0" applyFont="1" applyFill="1" applyBorder="1" applyAlignment="1">
      <alignment horizontal="justify" vertical="center"/>
    </xf>
    <xf numFmtId="0" fontId="0" fillId="5" borderId="7" xfId="0" applyFont="1" applyFill="1" applyBorder="1" applyAlignment="1">
      <alignment horizontal="center" vertical="center"/>
    </xf>
    <xf numFmtId="0" fontId="0" fillId="5" borderId="7" xfId="0" applyFill="1" applyBorder="1" applyAlignment="1">
      <alignment horizontal="center"/>
    </xf>
    <xf numFmtId="0" fontId="0" fillId="5" borderId="7" xfId="0" applyFill="1" applyBorder="1" applyAlignment="1"/>
    <xf numFmtId="44" fontId="0" fillId="5" borderId="7" xfId="1" applyFont="1" applyFill="1" applyBorder="1" applyAlignment="1"/>
    <xf numFmtId="44" fontId="0" fillId="5" borderId="7" xfId="0" applyNumberFormat="1" applyFont="1" applyFill="1" applyBorder="1" applyAlignment="1">
      <alignment horizontal="center" vertical="center"/>
    </xf>
    <xf numFmtId="44" fontId="1" fillId="5" borderId="7" xfId="1" applyFont="1" applyFill="1" applyBorder="1" applyAlignment="1">
      <alignment horizontal="justify" vertical="center"/>
    </xf>
    <xf numFmtId="44" fontId="0" fillId="5" borderId="7" xfId="1" applyFont="1" applyFill="1" applyBorder="1" applyAlignment="1">
      <alignment horizontal="center" vertical="center"/>
    </xf>
    <xf numFmtId="44" fontId="0" fillId="5" borderId="7" xfId="1" applyFont="1" applyFill="1" applyBorder="1" applyAlignment="1">
      <alignment horizontal="justify" vertical="center"/>
    </xf>
    <xf numFmtId="0" fontId="8" fillId="0" borderId="7" xfId="0" applyFont="1" applyFill="1" applyBorder="1" applyAlignment="1">
      <alignment horizontal="center" vertical="center"/>
    </xf>
  </cellXfs>
  <cellStyles count="2">
    <cellStyle name="Moeda" xfId="1" builtinId="4"/>
    <cellStyle name="Normal" xfId="0" builtinId="0"/>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771526</xdr:colOff>
      <xdr:row>0</xdr:row>
      <xdr:rowOff>78550</xdr:rowOff>
    </xdr:from>
    <xdr:to>
      <xdr:col>2</xdr:col>
      <xdr:colOff>857251</xdr:colOff>
      <xdr:row>2</xdr:row>
      <xdr:rowOff>175309</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1526" y="78550"/>
          <a:ext cx="1314450" cy="78255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tabSelected="1" zoomScale="93" zoomScaleNormal="93" workbookViewId="0">
      <pane ySplit="5" topLeftCell="A6" activePane="bottomLeft" state="frozen"/>
      <selection pane="bottomLeft" activeCell="Q82" sqref="Q82"/>
    </sheetView>
  </sheetViews>
  <sheetFormatPr defaultRowHeight="15" x14ac:dyDescent="0.25"/>
  <cols>
    <col min="1" max="1" width="12" style="27" customWidth="1"/>
    <col min="2" max="2" width="6.42578125" style="28" customWidth="1"/>
    <col min="3" max="3" width="15.5703125" style="29" customWidth="1"/>
    <col min="4" max="4" width="7.42578125" style="24" customWidth="1"/>
    <col min="5" max="5" width="40.7109375" style="30" customWidth="1"/>
    <col min="6" max="6" width="5" style="24" bestFit="1" customWidth="1"/>
    <col min="7" max="7" width="5.28515625" style="24" bestFit="1" customWidth="1"/>
    <col min="8" max="8" width="5.28515625" style="24" customWidth="1"/>
    <col min="9" max="9" width="13.7109375" style="34" customWidth="1"/>
    <col min="10" max="11" width="14.140625" style="34" customWidth="1"/>
    <col min="12" max="13" width="6.140625" style="24" customWidth="1"/>
    <col min="14" max="14" width="14.28515625" style="24" customWidth="1"/>
    <col min="15" max="15" width="14.28515625" style="26" customWidth="1"/>
    <col min="16" max="17" width="6.7109375" style="24" customWidth="1"/>
    <col min="18" max="18" width="14.28515625" style="25" customWidth="1"/>
    <col min="19" max="19" width="12.85546875" style="26" customWidth="1"/>
    <col min="20" max="21" width="6.7109375" style="24" customWidth="1"/>
    <col min="22" max="22" width="14.28515625" style="25" customWidth="1"/>
    <col min="23" max="23" width="14.28515625" style="26" customWidth="1"/>
    <col min="24" max="25" width="6.7109375" style="24" customWidth="1"/>
    <col min="26" max="26" width="14.28515625" style="56" customWidth="1"/>
    <col min="27" max="27" width="14.28515625" style="26" customWidth="1"/>
  </cols>
  <sheetData>
    <row r="1" spans="1:27" ht="29.25" x14ac:dyDescent="0.25">
      <c r="A1" s="84" t="s">
        <v>0</v>
      </c>
      <c r="B1" s="84"/>
      <c r="C1" s="84"/>
      <c r="D1" s="84"/>
      <c r="E1" s="84"/>
      <c r="F1" s="84"/>
      <c r="G1" s="84"/>
      <c r="H1" s="84"/>
      <c r="I1" s="84"/>
      <c r="J1" s="84"/>
      <c r="K1" s="84"/>
      <c r="L1" s="84"/>
      <c r="M1" s="84"/>
      <c r="N1" s="84"/>
      <c r="O1" s="84"/>
      <c r="P1" s="84"/>
      <c r="Q1" s="84"/>
      <c r="R1" s="84"/>
      <c r="S1" s="84"/>
      <c r="T1" s="84"/>
      <c r="U1" s="84"/>
      <c r="V1" s="84"/>
      <c r="W1" s="84"/>
      <c r="X1"/>
      <c r="Y1"/>
      <c r="Z1"/>
      <c r="AA1"/>
    </row>
    <row r="2" spans="1:27" ht="24.75" x14ac:dyDescent="0.25">
      <c r="A2" s="85" t="s">
        <v>40</v>
      </c>
      <c r="B2" s="85"/>
      <c r="C2" s="85"/>
      <c r="D2" s="85"/>
      <c r="E2" s="85"/>
      <c r="F2" s="85"/>
      <c r="G2" s="85"/>
      <c r="H2" s="85"/>
      <c r="I2" s="85"/>
      <c r="J2" s="85"/>
      <c r="K2" s="85"/>
      <c r="L2" s="85"/>
      <c r="M2" s="85"/>
      <c r="N2" s="85"/>
      <c r="O2" s="85"/>
      <c r="P2" s="85"/>
      <c r="Q2" s="85"/>
      <c r="R2" s="85"/>
      <c r="S2" s="85"/>
      <c r="T2" s="85"/>
      <c r="U2" s="85"/>
      <c r="V2" s="85"/>
      <c r="W2" s="85"/>
      <c r="X2"/>
      <c r="Y2"/>
      <c r="Z2"/>
      <c r="AA2"/>
    </row>
    <row r="3" spans="1:27" ht="24.75" x14ac:dyDescent="0.25">
      <c r="A3" s="1"/>
      <c r="B3" s="1"/>
      <c r="C3" s="1"/>
      <c r="D3" s="1"/>
      <c r="E3" s="1"/>
      <c r="F3" s="1"/>
      <c r="G3" s="1"/>
      <c r="H3" s="1"/>
      <c r="I3" s="2"/>
      <c r="J3" s="2"/>
      <c r="K3" s="1"/>
      <c r="L3" s="1"/>
      <c r="M3" s="1"/>
      <c r="N3" s="1"/>
      <c r="O3" s="1"/>
      <c r="P3" s="1"/>
      <c r="Q3" s="1"/>
      <c r="R3" s="1"/>
      <c r="S3" s="1"/>
      <c r="T3" s="1"/>
      <c r="U3" s="1"/>
      <c r="V3" s="1"/>
      <c r="W3" s="1"/>
      <c r="X3" s="1"/>
      <c r="Y3" s="1"/>
      <c r="Z3" s="1"/>
      <c r="AA3" s="1"/>
    </row>
    <row r="4" spans="1:27" x14ac:dyDescent="0.25">
      <c r="A4" s="86" t="s">
        <v>39</v>
      </c>
      <c r="B4" s="86"/>
      <c r="C4" s="86"/>
      <c r="D4" s="86"/>
      <c r="E4" s="3"/>
      <c r="F4" s="4"/>
      <c r="G4" s="4"/>
      <c r="H4" s="4"/>
      <c r="I4" s="5"/>
      <c r="J4" s="5"/>
      <c r="K4" s="5"/>
      <c r="L4" s="87" t="s">
        <v>1</v>
      </c>
      <c r="M4" s="88"/>
      <c r="N4" s="88"/>
      <c r="O4" s="89"/>
      <c r="P4" s="87" t="s">
        <v>113</v>
      </c>
      <c r="Q4" s="88"/>
      <c r="R4" s="88"/>
      <c r="S4" s="89"/>
      <c r="T4" s="87" t="s">
        <v>2</v>
      </c>
      <c r="U4" s="88"/>
      <c r="V4" s="88"/>
      <c r="W4" s="89"/>
      <c r="X4" s="87" t="s">
        <v>114</v>
      </c>
      <c r="Y4" s="88"/>
      <c r="Z4" s="88"/>
      <c r="AA4" s="89"/>
    </row>
    <row r="5" spans="1:27" x14ac:dyDescent="0.25">
      <c r="A5" s="6" t="s">
        <v>3</v>
      </c>
      <c r="B5" s="6" t="s">
        <v>4</v>
      </c>
      <c r="C5" s="7" t="s">
        <v>5</v>
      </c>
      <c r="D5" s="7" t="s">
        <v>6</v>
      </c>
      <c r="E5" s="8" t="s">
        <v>7</v>
      </c>
      <c r="F5" s="7" t="s">
        <v>8</v>
      </c>
      <c r="G5" s="7" t="s">
        <v>9</v>
      </c>
      <c r="H5" s="7" t="s">
        <v>10</v>
      </c>
      <c r="I5" s="9" t="s">
        <v>11</v>
      </c>
      <c r="J5" s="9" t="s">
        <v>12</v>
      </c>
      <c r="K5" s="9" t="s">
        <v>13</v>
      </c>
      <c r="L5" s="7" t="s">
        <v>14</v>
      </c>
      <c r="M5" s="7" t="s">
        <v>15</v>
      </c>
      <c r="N5" s="7" t="s">
        <v>16</v>
      </c>
      <c r="O5" s="10" t="s">
        <v>17</v>
      </c>
      <c r="P5" s="7" t="s">
        <v>14</v>
      </c>
      <c r="Q5" s="7" t="s">
        <v>15</v>
      </c>
      <c r="R5" s="10" t="s">
        <v>16</v>
      </c>
      <c r="S5" s="7" t="s">
        <v>17</v>
      </c>
      <c r="T5" s="7" t="s">
        <v>14</v>
      </c>
      <c r="U5" s="7" t="s">
        <v>15</v>
      </c>
      <c r="V5" s="7" t="s">
        <v>16</v>
      </c>
      <c r="W5" s="10" t="s">
        <v>17</v>
      </c>
      <c r="X5" s="7" t="s">
        <v>14</v>
      </c>
      <c r="Y5" s="7" t="s">
        <v>15</v>
      </c>
      <c r="Z5" s="7" t="s">
        <v>16</v>
      </c>
      <c r="AA5" s="10" t="s">
        <v>17</v>
      </c>
    </row>
    <row r="6" spans="1:27" s="11" customFormat="1" x14ac:dyDescent="0.25">
      <c r="A6" s="111" t="s">
        <v>41</v>
      </c>
      <c r="B6" s="112">
        <v>1</v>
      </c>
      <c r="C6" s="112" t="s">
        <v>107</v>
      </c>
      <c r="D6" s="113">
        <v>20038</v>
      </c>
      <c r="E6" s="114" t="s">
        <v>44</v>
      </c>
      <c r="F6" s="113" t="s">
        <v>96</v>
      </c>
      <c r="G6" s="113">
        <v>40</v>
      </c>
      <c r="H6" s="113">
        <v>40</v>
      </c>
      <c r="I6" s="115">
        <v>10.5</v>
      </c>
      <c r="J6" s="115">
        <f>G6*I6</f>
        <v>420</v>
      </c>
      <c r="K6" s="115">
        <f>I6*H6</f>
        <v>420</v>
      </c>
      <c r="L6" s="112"/>
      <c r="M6" s="112"/>
      <c r="N6" s="116">
        <f>L6*I6</f>
        <v>0</v>
      </c>
      <c r="O6" s="117">
        <f>M6*I6</f>
        <v>0</v>
      </c>
      <c r="P6" s="112">
        <v>10</v>
      </c>
      <c r="Q6" s="112">
        <v>10</v>
      </c>
      <c r="R6" s="118">
        <f>P6*I6</f>
        <v>105</v>
      </c>
      <c r="S6" s="119">
        <f>Q6*I6</f>
        <v>105</v>
      </c>
      <c r="T6" s="112">
        <v>30</v>
      </c>
      <c r="U6" s="112">
        <v>30</v>
      </c>
      <c r="V6" s="118">
        <f>T6*I6</f>
        <v>315</v>
      </c>
      <c r="W6" s="119">
        <f>U6*I6</f>
        <v>315</v>
      </c>
      <c r="X6" s="112"/>
      <c r="Y6" s="112"/>
      <c r="Z6" s="118">
        <f>X6*I6</f>
        <v>0</v>
      </c>
      <c r="AA6" s="119">
        <f>Y6*I6</f>
        <v>0</v>
      </c>
    </row>
    <row r="7" spans="1:27" s="11" customFormat="1" x14ac:dyDescent="0.25">
      <c r="A7" s="111" t="s">
        <v>41</v>
      </c>
      <c r="B7" s="112">
        <v>9</v>
      </c>
      <c r="C7" s="112" t="s">
        <v>105</v>
      </c>
      <c r="D7" s="113">
        <v>51009</v>
      </c>
      <c r="E7" s="114" t="s">
        <v>79</v>
      </c>
      <c r="F7" s="113" t="s">
        <v>97</v>
      </c>
      <c r="G7" s="113">
        <v>15</v>
      </c>
      <c r="H7" s="113">
        <v>15</v>
      </c>
      <c r="I7" s="115">
        <v>40</v>
      </c>
      <c r="J7" s="115">
        <f t="shared" ref="J7:J58" si="0">G7*I7</f>
        <v>600</v>
      </c>
      <c r="K7" s="115">
        <f t="shared" ref="K7:K58" si="1">I7*H7</f>
        <v>600</v>
      </c>
      <c r="L7" s="112"/>
      <c r="M7" s="112"/>
      <c r="N7" s="116">
        <v>0</v>
      </c>
      <c r="O7" s="117">
        <v>0</v>
      </c>
      <c r="P7" s="112"/>
      <c r="Q7" s="112"/>
      <c r="R7" s="118">
        <f t="shared" ref="R7:R58" si="2">P7*I7</f>
        <v>0</v>
      </c>
      <c r="S7" s="117">
        <f t="shared" ref="S7:S58" si="3">Q7*I7</f>
        <v>0</v>
      </c>
      <c r="T7" s="112">
        <v>15</v>
      </c>
      <c r="U7" s="112">
        <v>15</v>
      </c>
      <c r="V7" s="118">
        <f t="shared" ref="V7:V58" si="4">T7*I7</f>
        <v>600</v>
      </c>
      <c r="W7" s="117">
        <f t="shared" ref="W7:W58" si="5">U7*I7</f>
        <v>600</v>
      </c>
      <c r="X7" s="112"/>
      <c r="Y7" s="112"/>
      <c r="Z7" s="118">
        <f t="shared" ref="Z7:Z58" si="6">X7*I7</f>
        <v>0</v>
      </c>
      <c r="AA7" s="117">
        <f t="shared" ref="AA7:AA58" si="7">Y7*I7</f>
        <v>0</v>
      </c>
    </row>
    <row r="8" spans="1:27" s="11" customFormat="1" x14ac:dyDescent="0.25">
      <c r="A8" s="111" t="s">
        <v>41</v>
      </c>
      <c r="B8" s="112">
        <v>18</v>
      </c>
      <c r="C8" s="112" t="s">
        <v>109</v>
      </c>
      <c r="D8" s="113">
        <v>17849</v>
      </c>
      <c r="E8" s="114" t="s">
        <v>45</v>
      </c>
      <c r="F8" s="113" t="s">
        <v>95</v>
      </c>
      <c r="G8" s="113">
        <v>5</v>
      </c>
      <c r="H8" s="113">
        <v>5</v>
      </c>
      <c r="I8" s="115">
        <v>8.9</v>
      </c>
      <c r="J8" s="115">
        <f t="shared" si="0"/>
        <v>44.5</v>
      </c>
      <c r="K8" s="115">
        <f t="shared" si="1"/>
        <v>44.5</v>
      </c>
      <c r="L8" s="112"/>
      <c r="M8" s="112"/>
      <c r="N8" s="116">
        <v>0</v>
      </c>
      <c r="O8" s="117">
        <v>0</v>
      </c>
      <c r="P8" s="112">
        <v>5</v>
      </c>
      <c r="Q8" s="112">
        <v>5</v>
      </c>
      <c r="R8" s="118">
        <f t="shared" si="2"/>
        <v>44.5</v>
      </c>
      <c r="S8" s="117">
        <f t="shared" si="3"/>
        <v>44.5</v>
      </c>
      <c r="T8" s="112"/>
      <c r="U8" s="112"/>
      <c r="V8" s="118">
        <f t="shared" si="4"/>
        <v>0</v>
      </c>
      <c r="W8" s="117">
        <f t="shared" si="5"/>
        <v>0</v>
      </c>
      <c r="X8" s="112"/>
      <c r="Y8" s="112"/>
      <c r="Z8" s="118">
        <f t="shared" si="6"/>
        <v>0</v>
      </c>
      <c r="AA8" s="117">
        <f t="shared" si="7"/>
        <v>0</v>
      </c>
    </row>
    <row r="9" spans="1:27" s="11" customFormat="1" x14ac:dyDescent="0.25">
      <c r="A9" s="93" t="s">
        <v>41</v>
      </c>
      <c r="B9" s="94">
        <v>39</v>
      </c>
      <c r="C9" s="94"/>
      <c r="D9" s="95">
        <v>129193</v>
      </c>
      <c r="E9" s="96" t="s">
        <v>46</v>
      </c>
      <c r="F9" s="95" t="s">
        <v>95</v>
      </c>
      <c r="G9" s="95">
        <v>5</v>
      </c>
      <c r="H9" s="95"/>
      <c r="I9" s="97"/>
      <c r="J9" s="97">
        <f t="shared" si="0"/>
        <v>0</v>
      </c>
      <c r="K9" s="97">
        <f t="shared" si="1"/>
        <v>0</v>
      </c>
      <c r="L9" s="94"/>
      <c r="M9" s="94"/>
      <c r="N9" s="98">
        <v>0</v>
      </c>
      <c r="O9" s="99">
        <v>0</v>
      </c>
      <c r="P9" s="94">
        <v>5</v>
      </c>
      <c r="Q9" s="94"/>
      <c r="R9" s="100">
        <f t="shared" si="2"/>
        <v>0</v>
      </c>
      <c r="S9" s="99">
        <f t="shared" si="3"/>
        <v>0</v>
      </c>
      <c r="T9" s="94"/>
      <c r="U9" s="94"/>
      <c r="V9" s="100">
        <f t="shared" si="4"/>
        <v>0</v>
      </c>
      <c r="W9" s="99">
        <f t="shared" si="5"/>
        <v>0</v>
      </c>
      <c r="X9" s="94"/>
      <c r="Y9" s="94"/>
      <c r="Z9" s="100">
        <f t="shared" si="6"/>
        <v>0</v>
      </c>
      <c r="AA9" s="99">
        <f t="shared" si="7"/>
        <v>0</v>
      </c>
    </row>
    <row r="10" spans="1:27" s="11" customFormat="1" x14ac:dyDescent="0.25">
      <c r="A10" s="103" t="s">
        <v>41</v>
      </c>
      <c r="B10" s="104">
        <v>45</v>
      </c>
      <c r="C10" s="104" t="s">
        <v>102</v>
      </c>
      <c r="D10" s="105">
        <v>70095</v>
      </c>
      <c r="E10" s="106" t="s">
        <v>47</v>
      </c>
      <c r="F10" s="105" t="s">
        <v>98</v>
      </c>
      <c r="G10" s="105">
        <v>1</v>
      </c>
      <c r="H10" s="105">
        <v>1</v>
      </c>
      <c r="I10" s="107">
        <v>27</v>
      </c>
      <c r="J10" s="107">
        <f t="shared" si="0"/>
        <v>27</v>
      </c>
      <c r="K10" s="107">
        <f t="shared" si="1"/>
        <v>27</v>
      </c>
      <c r="L10" s="104"/>
      <c r="M10" s="104"/>
      <c r="N10" s="108">
        <v>0</v>
      </c>
      <c r="O10" s="109">
        <v>0</v>
      </c>
      <c r="P10" s="104">
        <v>1</v>
      </c>
      <c r="Q10" s="104">
        <v>1</v>
      </c>
      <c r="R10" s="110">
        <f t="shared" si="2"/>
        <v>27</v>
      </c>
      <c r="S10" s="109">
        <f t="shared" si="3"/>
        <v>27</v>
      </c>
      <c r="T10" s="104"/>
      <c r="U10" s="104"/>
      <c r="V10" s="110">
        <f t="shared" si="4"/>
        <v>0</v>
      </c>
      <c r="W10" s="109">
        <f t="shared" si="5"/>
        <v>0</v>
      </c>
      <c r="X10" s="104"/>
      <c r="Y10" s="104"/>
      <c r="Z10" s="110">
        <f t="shared" si="6"/>
        <v>0</v>
      </c>
      <c r="AA10" s="109">
        <f t="shared" si="7"/>
        <v>0</v>
      </c>
    </row>
    <row r="11" spans="1:27" s="11" customFormat="1" x14ac:dyDescent="0.25">
      <c r="A11" s="103" t="s">
        <v>41</v>
      </c>
      <c r="B11" s="104">
        <v>47</v>
      </c>
      <c r="C11" s="104" t="s">
        <v>102</v>
      </c>
      <c r="D11" s="105">
        <v>70093</v>
      </c>
      <c r="E11" s="106" t="s">
        <v>48</v>
      </c>
      <c r="F11" s="105" t="s">
        <v>98</v>
      </c>
      <c r="G11" s="105">
        <v>1</v>
      </c>
      <c r="H11" s="105">
        <v>1</v>
      </c>
      <c r="I11" s="107">
        <v>26.63</v>
      </c>
      <c r="J11" s="107">
        <f t="shared" si="0"/>
        <v>26.63</v>
      </c>
      <c r="K11" s="107">
        <f t="shared" si="1"/>
        <v>26.63</v>
      </c>
      <c r="L11" s="104"/>
      <c r="M11" s="104"/>
      <c r="N11" s="108">
        <v>0</v>
      </c>
      <c r="O11" s="109">
        <v>0</v>
      </c>
      <c r="P11" s="104">
        <v>1</v>
      </c>
      <c r="Q11" s="104">
        <v>1</v>
      </c>
      <c r="R11" s="110">
        <f t="shared" si="2"/>
        <v>26.63</v>
      </c>
      <c r="S11" s="109">
        <f t="shared" si="3"/>
        <v>26.63</v>
      </c>
      <c r="T11" s="104"/>
      <c r="U11" s="104"/>
      <c r="V11" s="110">
        <f t="shared" si="4"/>
        <v>0</v>
      </c>
      <c r="W11" s="109">
        <f t="shared" si="5"/>
        <v>0</v>
      </c>
      <c r="X11" s="104"/>
      <c r="Y11" s="104"/>
      <c r="Z11" s="110">
        <f t="shared" si="6"/>
        <v>0</v>
      </c>
      <c r="AA11" s="109">
        <f t="shared" si="7"/>
        <v>0</v>
      </c>
    </row>
    <row r="12" spans="1:27" s="11" customFormat="1" x14ac:dyDescent="0.25">
      <c r="A12" s="111" t="s">
        <v>41</v>
      </c>
      <c r="B12" s="112">
        <v>49</v>
      </c>
      <c r="C12" s="112" t="s">
        <v>111</v>
      </c>
      <c r="D12" s="113">
        <v>6469</v>
      </c>
      <c r="E12" s="114" t="s">
        <v>80</v>
      </c>
      <c r="F12" s="113" t="s">
        <v>95</v>
      </c>
      <c r="G12" s="113">
        <v>15</v>
      </c>
      <c r="H12" s="113">
        <v>15</v>
      </c>
      <c r="I12" s="115">
        <v>1.51</v>
      </c>
      <c r="J12" s="115">
        <f t="shared" si="0"/>
        <v>22.65</v>
      </c>
      <c r="K12" s="115">
        <f t="shared" si="1"/>
        <v>22.65</v>
      </c>
      <c r="L12" s="112"/>
      <c r="M12" s="112"/>
      <c r="N12" s="116">
        <v>0</v>
      </c>
      <c r="O12" s="117">
        <v>0</v>
      </c>
      <c r="P12" s="112"/>
      <c r="Q12" s="112"/>
      <c r="R12" s="118">
        <f t="shared" si="2"/>
        <v>0</v>
      </c>
      <c r="S12" s="117">
        <f t="shared" si="3"/>
        <v>0</v>
      </c>
      <c r="T12" s="112">
        <v>15</v>
      </c>
      <c r="U12" s="112">
        <v>15</v>
      </c>
      <c r="V12" s="118">
        <f t="shared" si="4"/>
        <v>22.65</v>
      </c>
      <c r="W12" s="117">
        <f t="shared" si="5"/>
        <v>22.65</v>
      </c>
      <c r="X12" s="112"/>
      <c r="Y12" s="112"/>
      <c r="Z12" s="118">
        <f t="shared" si="6"/>
        <v>0</v>
      </c>
      <c r="AA12" s="117">
        <f t="shared" si="7"/>
        <v>0</v>
      </c>
    </row>
    <row r="13" spans="1:27" s="11" customFormat="1" x14ac:dyDescent="0.25">
      <c r="A13" s="111" t="s">
        <v>41</v>
      </c>
      <c r="B13" s="112">
        <v>50</v>
      </c>
      <c r="C13" s="112" t="s">
        <v>111</v>
      </c>
      <c r="D13" s="113">
        <v>6453</v>
      </c>
      <c r="E13" s="114" t="s">
        <v>81</v>
      </c>
      <c r="F13" s="113" t="s">
        <v>95</v>
      </c>
      <c r="G13" s="113">
        <v>15</v>
      </c>
      <c r="H13" s="113">
        <v>15</v>
      </c>
      <c r="I13" s="115">
        <v>1.5</v>
      </c>
      <c r="J13" s="115">
        <f t="shared" si="0"/>
        <v>22.5</v>
      </c>
      <c r="K13" s="115">
        <f t="shared" si="1"/>
        <v>22.5</v>
      </c>
      <c r="L13" s="112"/>
      <c r="M13" s="112"/>
      <c r="N13" s="116">
        <v>0</v>
      </c>
      <c r="O13" s="117">
        <v>0</v>
      </c>
      <c r="P13" s="112"/>
      <c r="Q13" s="112"/>
      <c r="R13" s="118">
        <f t="shared" si="2"/>
        <v>0</v>
      </c>
      <c r="S13" s="117">
        <f t="shared" si="3"/>
        <v>0</v>
      </c>
      <c r="T13" s="112">
        <v>15</v>
      </c>
      <c r="U13" s="112">
        <v>15</v>
      </c>
      <c r="V13" s="118">
        <f t="shared" si="4"/>
        <v>22.5</v>
      </c>
      <c r="W13" s="117">
        <f t="shared" si="5"/>
        <v>22.5</v>
      </c>
      <c r="X13" s="112"/>
      <c r="Y13" s="112"/>
      <c r="Z13" s="118">
        <f t="shared" si="6"/>
        <v>0</v>
      </c>
      <c r="AA13" s="117">
        <f t="shared" si="7"/>
        <v>0</v>
      </c>
    </row>
    <row r="14" spans="1:27" s="11" customFormat="1" x14ac:dyDescent="0.25">
      <c r="A14" s="111" t="s">
        <v>41</v>
      </c>
      <c r="B14" s="112">
        <v>51</v>
      </c>
      <c r="C14" s="112" t="s">
        <v>111</v>
      </c>
      <c r="D14" s="113">
        <v>21381</v>
      </c>
      <c r="E14" s="114" t="s">
        <v>82</v>
      </c>
      <c r="F14" s="113" t="s">
        <v>95</v>
      </c>
      <c r="G14" s="113">
        <v>15</v>
      </c>
      <c r="H14" s="113">
        <v>15</v>
      </c>
      <c r="I14" s="115">
        <v>1.54</v>
      </c>
      <c r="J14" s="115">
        <f t="shared" si="0"/>
        <v>23.1</v>
      </c>
      <c r="K14" s="115">
        <f t="shared" si="1"/>
        <v>23.1</v>
      </c>
      <c r="L14" s="112"/>
      <c r="M14" s="112"/>
      <c r="N14" s="116">
        <v>0</v>
      </c>
      <c r="O14" s="117">
        <v>0</v>
      </c>
      <c r="P14" s="112"/>
      <c r="Q14" s="112"/>
      <c r="R14" s="118">
        <f t="shared" si="2"/>
        <v>0</v>
      </c>
      <c r="S14" s="117">
        <f t="shared" si="3"/>
        <v>0</v>
      </c>
      <c r="T14" s="112">
        <v>15</v>
      </c>
      <c r="U14" s="112">
        <v>15</v>
      </c>
      <c r="V14" s="118">
        <f t="shared" si="4"/>
        <v>23.1</v>
      </c>
      <c r="W14" s="117">
        <f t="shared" si="5"/>
        <v>23.1</v>
      </c>
      <c r="X14" s="112"/>
      <c r="Y14" s="112"/>
      <c r="Z14" s="118">
        <f t="shared" si="6"/>
        <v>0</v>
      </c>
      <c r="AA14" s="117">
        <f t="shared" si="7"/>
        <v>0</v>
      </c>
    </row>
    <row r="15" spans="1:27" s="11" customFormat="1" x14ac:dyDescent="0.25">
      <c r="A15" s="111" t="s">
        <v>41</v>
      </c>
      <c r="B15" s="112">
        <v>54</v>
      </c>
      <c r="C15" s="112" t="s">
        <v>106</v>
      </c>
      <c r="D15" s="113">
        <v>7928</v>
      </c>
      <c r="E15" s="114" t="s">
        <v>49</v>
      </c>
      <c r="F15" s="113" t="s">
        <v>95</v>
      </c>
      <c r="G15" s="113">
        <v>10</v>
      </c>
      <c r="H15" s="113">
        <v>10</v>
      </c>
      <c r="I15" s="115">
        <v>1.01</v>
      </c>
      <c r="J15" s="115">
        <f t="shared" si="0"/>
        <v>10.1</v>
      </c>
      <c r="K15" s="115">
        <f t="shared" si="1"/>
        <v>10.1</v>
      </c>
      <c r="L15" s="112"/>
      <c r="M15" s="112"/>
      <c r="N15" s="116">
        <v>0</v>
      </c>
      <c r="O15" s="117">
        <v>0</v>
      </c>
      <c r="P15" s="112">
        <v>10</v>
      </c>
      <c r="Q15" s="112">
        <v>10</v>
      </c>
      <c r="R15" s="118">
        <f t="shared" si="2"/>
        <v>10.1</v>
      </c>
      <c r="S15" s="117">
        <f t="shared" si="3"/>
        <v>10.1</v>
      </c>
      <c r="T15" s="112"/>
      <c r="U15" s="112"/>
      <c r="V15" s="118">
        <f t="shared" si="4"/>
        <v>0</v>
      </c>
      <c r="W15" s="117">
        <f t="shared" si="5"/>
        <v>0</v>
      </c>
      <c r="X15" s="112"/>
      <c r="Y15" s="112"/>
      <c r="Z15" s="118">
        <f t="shared" si="6"/>
        <v>0</v>
      </c>
      <c r="AA15" s="117">
        <f t="shared" si="7"/>
        <v>0</v>
      </c>
    </row>
    <row r="16" spans="1:27" s="11" customFormat="1" x14ac:dyDescent="0.25">
      <c r="A16" s="111" t="s">
        <v>41</v>
      </c>
      <c r="B16" s="112">
        <v>72</v>
      </c>
      <c r="C16" s="112" t="s">
        <v>111</v>
      </c>
      <c r="D16" s="113">
        <v>18756</v>
      </c>
      <c r="E16" s="114" t="s">
        <v>50</v>
      </c>
      <c r="F16" s="113" t="s">
        <v>98</v>
      </c>
      <c r="G16" s="113">
        <v>2</v>
      </c>
      <c r="H16" s="113">
        <v>2</v>
      </c>
      <c r="I16" s="115">
        <v>1.77</v>
      </c>
      <c r="J16" s="115">
        <f t="shared" si="0"/>
        <v>3.54</v>
      </c>
      <c r="K16" s="115">
        <f t="shared" si="1"/>
        <v>3.54</v>
      </c>
      <c r="L16" s="112"/>
      <c r="M16" s="112"/>
      <c r="N16" s="116">
        <v>0</v>
      </c>
      <c r="O16" s="117">
        <v>0</v>
      </c>
      <c r="P16" s="112">
        <v>2</v>
      </c>
      <c r="Q16" s="112">
        <v>2</v>
      </c>
      <c r="R16" s="118">
        <f t="shared" si="2"/>
        <v>3.54</v>
      </c>
      <c r="S16" s="117">
        <f t="shared" si="3"/>
        <v>3.54</v>
      </c>
      <c r="T16" s="112"/>
      <c r="U16" s="112"/>
      <c r="V16" s="118">
        <f t="shared" si="4"/>
        <v>0</v>
      </c>
      <c r="W16" s="117">
        <f t="shared" si="5"/>
        <v>0</v>
      </c>
      <c r="X16" s="112"/>
      <c r="Y16" s="112"/>
      <c r="Z16" s="118">
        <f t="shared" si="6"/>
        <v>0</v>
      </c>
      <c r="AA16" s="117">
        <f t="shared" si="7"/>
        <v>0</v>
      </c>
    </row>
    <row r="17" spans="1:27" s="11" customFormat="1" x14ac:dyDescent="0.25">
      <c r="A17" s="111" t="s">
        <v>41</v>
      </c>
      <c r="B17" s="112">
        <v>73</v>
      </c>
      <c r="C17" s="112" t="s">
        <v>111</v>
      </c>
      <c r="D17" s="113">
        <v>47352</v>
      </c>
      <c r="E17" s="114" t="s">
        <v>51</v>
      </c>
      <c r="F17" s="113" t="s">
        <v>98</v>
      </c>
      <c r="G17" s="113">
        <v>4</v>
      </c>
      <c r="H17" s="113">
        <v>4</v>
      </c>
      <c r="I17" s="115">
        <v>1.77</v>
      </c>
      <c r="J17" s="115">
        <f t="shared" si="0"/>
        <v>7.08</v>
      </c>
      <c r="K17" s="115">
        <f t="shared" si="1"/>
        <v>7.08</v>
      </c>
      <c r="L17" s="112"/>
      <c r="M17" s="112"/>
      <c r="N17" s="116">
        <v>0</v>
      </c>
      <c r="O17" s="117">
        <v>0</v>
      </c>
      <c r="P17" s="112">
        <v>4</v>
      </c>
      <c r="Q17" s="112">
        <v>4</v>
      </c>
      <c r="R17" s="118">
        <f t="shared" si="2"/>
        <v>7.08</v>
      </c>
      <c r="S17" s="117">
        <f t="shared" si="3"/>
        <v>7.08</v>
      </c>
      <c r="T17" s="112"/>
      <c r="U17" s="112"/>
      <c r="V17" s="118">
        <f t="shared" si="4"/>
        <v>0</v>
      </c>
      <c r="W17" s="117">
        <f t="shared" si="5"/>
        <v>0</v>
      </c>
      <c r="X17" s="112"/>
      <c r="Y17" s="112"/>
      <c r="Z17" s="118">
        <f t="shared" si="6"/>
        <v>0</v>
      </c>
      <c r="AA17" s="117">
        <f t="shared" si="7"/>
        <v>0</v>
      </c>
    </row>
    <row r="18" spans="1:27" s="11" customFormat="1" x14ac:dyDescent="0.25">
      <c r="A18" s="103" t="s">
        <v>41</v>
      </c>
      <c r="B18" s="104">
        <v>81</v>
      </c>
      <c r="C18" s="104" t="s">
        <v>104</v>
      </c>
      <c r="D18" s="105">
        <v>70076</v>
      </c>
      <c r="E18" s="106" t="s">
        <v>52</v>
      </c>
      <c r="F18" s="105" t="s">
        <v>95</v>
      </c>
      <c r="G18" s="105">
        <v>10</v>
      </c>
      <c r="H18" s="105">
        <v>10</v>
      </c>
      <c r="I18" s="107">
        <v>3.17</v>
      </c>
      <c r="J18" s="107">
        <f t="shared" si="0"/>
        <v>31.7</v>
      </c>
      <c r="K18" s="107">
        <f t="shared" si="1"/>
        <v>31.7</v>
      </c>
      <c r="L18" s="104"/>
      <c r="M18" s="104"/>
      <c r="N18" s="108">
        <v>0</v>
      </c>
      <c r="O18" s="109">
        <v>0</v>
      </c>
      <c r="P18" s="104">
        <v>5</v>
      </c>
      <c r="Q18" s="104">
        <v>5</v>
      </c>
      <c r="R18" s="110">
        <f t="shared" si="2"/>
        <v>15.85</v>
      </c>
      <c r="S18" s="109">
        <f t="shared" si="3"/>
        <v>15.85</v>
      </c>
      <c r="T18" s="104"/>
      <c r="U18" s="104"/>
      <c r="V18" s="110">
        <f t="shared" si="4"/>
        <v>0</v>
      </c>
      <c r="W18" s="109">
        <f t="shared" si="5"/>
        <v>0</v>
      </c>
      <c r="X18" s="104">
        <v>5</v>
      </c>
      <c r="Y18" s="104">
        <v>5</v>
      </c>
      <c r="Z18" s="110">
        <f t="shared" si="6"/>
        <v>15.85</v>
      </c>
      <c r="AA18" s="109">
        <f t="shared" si="7"/>
        <v>15.85</v>
      </c>
    </row>
    <row r="19" spans="1:27" s="11" customFormat="1" x14ac:dyDescent="0.25">
      <c r="A19" s="93" t="s">
        <v>41</v>
      </c>
      <c r="B19" s="94">
        <v>84</v>
      </c>
      <c r="C19" s="94"/>
      <c r="D19" s="95">
        <v>126581</v>
      </c>
      <c r="E19" s="96" t="s">
        <v>53</v>
      </c>
      <c r="F19" s="95" t="s">
        <v>99</v>
      </c>
      <c r="G19" s="95">
        <v>20</v>
      </c>
      <c r="H19" s="95"/>
      <c r="I19" s="97"/>
      <c r="J19" s="97">
        <f t="shared" si="0"/>
        <v>0</v>
      </c>
      <c r="K19" s="97">
        <f t="shared" si="1"/>
        <v>0</v>
      </c>
      <c r="L19" s="94"/>
      <c r="M19" s="94"/>
      <c r="N19" s="98">
        <v>0</v>
      </c>
      <c r="O19" s="99">
        <v>0</v>
      </c>
      <c r="P19" s="94">
        <v>20</v>
      </c>
      <c r="Q19" s="94"/>
      <c r="R19" s="100">
        <f t="shared" si="2"/>
        <v>0</v>
      </c>
      <c r="S19" s="99">
        <f t="shared" si="3"/>
        <v>0</v>
      </c>
      <c r="T19" s="94"/>
      <c r="U19" s="94"/>
      <c r="V19" s="100">
        <f t="shared" si="4"/>
        <v>0</v>
      </c>
      <c r="W19" s="99">
        <f t="shared" si="5"/>
        <v>0</v>
      </c>
      <c r="X19" s="94"/>
      <c r="Y19" s="94"/>
      <c r="Z19" s="100">
        <f t="shared" si="6"/>
        <v>0</v>
      </c>
      <c r="AA19" s="99">
        <f t="shared" si="7"/>
        <v>0</v>
      </c>
    </row>
    <row r="20" spans="1:27" s="11" customFormat="1" ht="15.75" customHeight="1" x14ac:dyDescent="0.25">
      <c r="A20" s="111" t="s">
        <v>41</v>
      </c>
      <c r="B20" s="112">
        <v>85</v>
      </c>
      <c r="C20" s="112" t="s">
        <v>107</v>
      </c>
      <c r="D20" s="113">
        <v>18545</v>
      </c>
      <c r="E20" s="114" t="s">
        <v>54</v>
      </c>
      <c r="F20" s="113" t="s">
        <v>95</v>
      </c>
      <c r="G20" s="113">
        <v>32</v>
      </c>
      <c r="H20" s="113">
        <v>32</v>
      </c>
      <c r="I20" s="115">
        <v>4</v>
      </c>
      <c r="J20" s="115">
        <f t="shared" si="0"/>
        <v>128</v>
      </c>
      <c r="K20" s="115">
        <f t="shared" si="1"/>
        <v>128</v>
      </c>
      <c r="L20" s="112"/>
      <c r="M20" s="112"/>
      <c r="N20" s="116">
        <v>0</v>
      </c>
      <c r="O20" s="117">
        <v>0</v>
      </c>
      <c r="P20" s="112">
        <v>20</v>
      </c>
      <c r="Q20" s="112">
        <v>20</v>
      </c>
      <c r="R20" s="118">
        <f t="shared" si="2"/>
        <v>80</v>
      </c>
      <c r="S20" s="117">
        <f t="shared" si="3"/>
        <v>80</v>
      </c>
      <c r="T20" s="112">
        <v>12</v>
      </c>
      <c r="U20" s="112">
        <v>12</v>
      </c>
      <c r="V20" s="118">
        <f t="shared" si="4"/>
        <v>48</v>
      </c>
      <c r="W20" s="117">
        <f t="shared" si="5"/>
        <v>48</v>
      </c>
      <c r="X20" s="112"/>
      <c r="Y20" s="112"/>
      <c r="Z20" s="118">
        <f t="shared" si="6"/>
        <v>0</v>
      </c>
      <c r="AA20" s="117">
        <f t="shared" si="7"/>
        <v>0</v>
      </c>
    </row>
    <row r="21" spans="1:27" s="11" customFormat="1" x14ac:dyDescent="0.25">
      <c r="A21" s="111" t="s">
        <v>41</v>
      </c>
      <c r="B21" s="112">
        <v>88</v>
      </c>
      <c r="C21" s="112" t="s">
        <v>107</v>
      </c>
      <c r="D21" s="113">
        <v>18725</v>
      </c>
      <c r="E21" s="114" t="s">
        <v>55</v>
      </c>
      <c r="F21" s="113" t="s">
        <v>99</v>
      </c>
      <c r="G21" s="113">
        <v>130</v>
      </c>
      <c r="H21" s="113">
        <v>130</v>
      </c>
      <c r="I21" s="115">
        <v>1.25</v>
      </c>
      <c r="J21" s="115">
        <f t="shared" si="0"/>
        <v>162.5</v>
      </c>
      <c r="K21" s="115">
        <f t="shared" si="1"/>
        <v>162.5</v>
      </c>
      <c r="L21" s="112"/>
      <c r="M21" s="112"/>
      <c r="N21" s="116">
        <v>0</v>
      </c>
      <c r="O21" s="117">
        <v>0</v>
      </c>
      <c r="P21" s="112">
        <v>100</v>
      </c>
      <c r="Q21" s="112">
        <v>100</v>
      </c>
      <c r="R21" s="118">
        <f t="shared" si="2"/>
        <v>125</v>
      </c>
      <c r="S21" s="117">
        <f t="shared" si="3"/>
        <v>125</v>
      </c>
      <c r="T21" s="112">
        <v>30</v>
      </c>
      <c r="U21" s="112">
        <v>30</v>
      </c>
      <c r="V21" s="118">
        <f t="shared" si="4"/>
        <v>37.5</v>
      </c>
      <c r="W21" s="117">
        <f t="shared" si="5"/>
        <v>37.5</v>
      </c>
      <c r="X21" s="112"/>
      <c r="Y21" s="112"/>
      <c r="Z21" s="118">
        <f t="shared" si="6"/>
        <v>0</v>
      </c>
      <c r="AA21" s="117">
        <f t="shared" si="7"/>
        <v>0</v>
      </c>
    </row>
    <row r="22" spans="1:27" s="11" customFormat="1" x14ac:dyDescent="0.25">
      <c r="A22" s="111" t="s">
        <v>41</v>
      </c>
      <c r="B22" s="112">
        <v>99</v>
      </c>
      <c r="C22" s="112" t="s">
        <v>107</v>
      </c>
      <c r="D22" s="113">
        <v>7397</v>
      </c>
      <c r="E22" s="114" t="s">
        <v>56</v>
      </c>
      <c r="F22" s="113" t="s">
        <v>95</v>
      </c>
      <c r="G22" s="113">
        <v>130</v>
      </c>
      <c r="H22" s="113">
        <v>130</v>
      </c>
      <c r="I22" s="115">
        <v>0.98</v>
      </c>
      <c r="J22" s="115">
        <f t="shared" si="0"/>
        <v>127.39999999999999</v>
      </c>
      <c r="K22" s="115">
        <f t="shared" si="1"/>
        <v>127.39999999999999</v>
      </c>
      <c r="L22" s="112"/>
      <c r="M22" s="112"/>
      <c r="N22" s="116">
        <v>0</v>
      </c>
      <c r="O22" s="117">
        <v>0</v>
      </c>
      <c r="P22" s="112">
        <v>100</v>
      </c>
      <c r="Q22" s="112">
        <v>100</v>
      </c>
      <c r="R22" s="118">
        <f t="shared" si="2"/>
        <v>98</v>
      </c>
      <c r="S22" s="117">
        <f t="shared" si="3"/>
        <v>98</v>
      </c>
      <c r="T22" s="112">
        <v>30</v>
      </c>
      <c r="U22" s="112">
        <v>30</v>
      </c>
      <c r="V22" s="118">
        <f t="shared" si="4"/>
        <v>29.4</v>
      </c>
      <c r="W22" s="117">
        <f t="shared" si="5"/>
        <v>29.4</v>
      </c>
      <c r="X22" s="112"/>
      <c r="Y22" s="112"/>
      <c r="Z22" s="118">
        <f t="shared" si="6"/>
        <v>0</v>
      </c>
      <c r="AA22" s="117">
        <f t="shared" si="7"/>
        <v>0</v>
      </c>
    </row>
    <row r="23" spans="1:27" s="11" customFormat="1" x14ac:dyDescent="0.25">
      <c r="A23" s="103" t="s">
        <v>41</v>
      </c>
      <c r="B23" s="104">
        <v>102</v>
      </c>
      <c r="C23" s="104" t="s">
        <v>103</v>
      </c>
      <c r="D23" s="105">
        <v>69849</v>
      </c>
      <c r="E23" s="106" t="s">
        <v>57</v>
      </c>
      <c r="F23" s="105" t="s">
        <v>95</v>
      </c>
      <c r="G23" s="105">
        <v>10</v>
      </c>
      <c r="H23" s="105">
        <v>10</v>
      </c>
      <c r="I23" s="107">
        <v>29.29</v>
      </c>
      <c r="J23" s="107">
        <f t="shared" si="0"/>
        <v>292.89999999999998</v>
      </c>
      <c r="K23" s="107">
        <f t="shared" si="1"/>
        <v>292.89999999999998</v>
      </c>
      <c r="L23" s="104"/>
      <c r="M23" s="104"/>
      <c r="N23" s="108">
        <v>0</v>
      </c>
      <c r="O23" s="109">
        <v>0</v>
      </c>
      <c r="P23" s="104">
        <v>10</v>
      </c>
      <c r="Q23" s="104">
        <v>10</v>
      </c>
      <c r="R23" s="110">
        <f t="shared" si="2"/>
        <v>292.89999999999998</v>
      </c>
      <c r="S23" s="109">
        <f t="shared" si="3"/>
        <v>292.89999999999998</v>
      </c>
      <c r="T23" s="104"/>
      <c r="U23" s="104"/>
      <c r="V23" s="110">
        <f t="shared" si="4"/>
        <v>0</v>
      </c>
      <c r="W23" s="109">
        <f t="shared" si="5"/>
        <v>0</v>
      </c>
      <c r="X23" s="104"/>
      <c r="Y23" s="104"/>
      <c r="Z23" s="110">
        <f t="shared" si="6"/>
        <v>0</v>
      </c>
      <c r="AA23" s="109">
        <f t="shared" si="7"/>
        <v>0</v>
      </c>
    </row>
    <row r="24" spans="1:27" s="11" customFormat="1" x14ac:dyDescent="0.25">
      <c r="A24" s="103" t="s">
        <v>41</v>
      </c>
      <c r="B24" s="104">
        <v>105</v>
      </c>
      <c r="C24" s="104" t="s">
        <v>103</v>
      </c>
      <c r="D24" s="105">
        <v>18727</v>
      </c>
      <c r="E24" s="106" t="s">
        <v>83</v>
      </c>
      <c r="F24" s="105" t="s">
        <v>100</v>
      </c>
      <c r="G24" s="105">
        <v>5</v>
      </c>
      <c r="H24" s="105">
        <v>5</v>
      </c>
      <c r="I24" s="107">
        <v>7.08</v>
      </c>
      <c r="J24" s="107">
        <f t="shared" si="0"/>
        <v>35.4</v>
      </c>
      <c r="K24" s="107">
        <f t="shared" si="1"/>
        <v>35.4</v>
      </c>
      <c r="L24" s="104"/>
      <c r="M24" s="104"/>
      <c r="N24" s="108">
        <v>0</v>
      </c>
      <c r="O24" s="109">
        <v>0</v>
      </c>
      <c r="P24" s="104"/>
      <c r="Q24" s="104"/>
      <c r="R24" s="110">
        <f t="shared" si="2"/>
        <v>0</v>
      </c>
      <c r="S24" s="109">
        <f t="shared" si="3"/>
        <v>0</v>
      </c>
      <c r="T24" s="104">
        <v>5</v>
      </c>
      <c r="U24" s="104">
        <v>5</v>
      </c>
      <c r="V24" s="110">
        <f t="shared" si="4"/>
        <v>35.4</v>
      </c>
      <c r="W24" s="109">
        <f t="shared" si="5"/>
        <v>35.4</v>
      </c>
      <c r="X24" s="104"/>
      <c r="Y24" s="104"/>
      <c r="Z24" s="110">
        <f t="shared" si="6"/>
        <v>0</v>
      </c>
      <c r="AA24" s="109">
        <f t="shared" si="7"/>
        <v>0</v>
      </c>
    </row>
    <row r="25" spans="1:27" s="11" customFormat="1" x14ac:dyDescent="0.25">
      <c r="A25" s="103" t="s">
        <v>41</v>
      </c>
      <c r="B25" s="104">
        <v>123</v>
      </c>
      <c r="C25" s="104" t="s">
        <v>104</v>
      </c>
      <c r="D25" s="105">
        <v>69854</v>
      </c>
      <c r="E25" s="106" t="s">
        <v>58</v>
      </c>
      <c r="F25" s="105" t="s">
        <v>101</v>
      </c>
      <c r="G25" s="105">
        <v>30</v>
      </c>
      <c r="H25" s="105">
        <v>30</v>
      </c>
      <c r="I25" s="107">
        <v>0.5</v>
      </c>
      <c r="J25" s="107">
        <f t="shared" si="0"/>
        <v>15</v>
      </c>
      <c r="K25" s="107">
        <f t="shared" si="1"/>
        <v>15</v>
      </c>
      <c r="L25" s="104"/>
      <c r="M25" s="104"/>
      <c r="N25" s="108">
        <v>0</v>
      </c>
      <c r="O25" s="109">
        <v>0</v>
      </c>
      <c r="P25" s="104">
        <v>30</v>
      </c>
      <c r="Q25" s="104">
        <v>30</v>
      </c>
      <c r="R25" s="110">
        <f t="shared" si="2"/>
        <v>15</v>
      </c>
      <c r="S25" s="109">
        <f t="shared" si="3"/>
        <v>15</v>
      </c>
      <c r="T25" s="104"/>
      <c r="U25" s="104"/>
      <c r="V25" s="110">
        <f t="shared" si="4"/>
        <v>0</v>
      </c>
      <c r="W25" s="109">
        <f t="shared" si="5"/>
        <v>0</v>
      </c>
      <c r="X25" s="104"/>
      <c r="Y25" s="104"/>
      <c r="Z25" s="110">
        <f t="shared" si="6"/>
        <v>0</v>
      </c>
      <c r="AA25" s="109">
        <f t="shared" si="7"/>
        <v>0</v>
      </c>
    </row>
    <row r="26" spans="1:27" s="11" customFormat="1" x14ac:dyDescent="0.25">
      <c r="A26" s="93" t="s">
        <v>41</v>
      </c>
      <c r="B26" s="94">
        <v>128</v>
      </c>
      <c r="C26" s="94"/>
      <c r="D26" s="95">
        <v>47354</v>
      </c>
      <c r="E26" s="96" t="s">
        <v>59</v>
      </c>
      <c r="F26" s="95" t="s">
        <v>100</v>
      </c>
      <c r="G26" s="95">
        <v>20</v>
      </c>
      <c r="H26" s="95"/>
      <c r="I26" s="97"/>
      <c r="J26" s="97">
        <f t="shared" si="0"/>
        <v>0</v>
      </c>
      <c r="K26" s="97">
        <f t="shared" si="1"/>
        <v>0</v>
      </c>
      <c r="L26" s="94"/>
      <c r="M26" s="94"/>
      <c r="N26" s="98">
        <v>0</v>
      </c>
      <c r="O26" s="99">
        <v>0</v>
      </c>
      <c r="P26" s="94">
        <v>20</v>
      </c>
      <c r="Q26" s="94"/>
      <c r="R26" s="100">
        <f t="shared" si="2"/>
        <v>0</v>
      </c>
      <c r="S26" s="99">
        <f t="shared" si="3"/>
        <v>0</v>
      </c>
      <c r="T26" s="94"/>
      <c r="U26" s="94"/>
      <c r="V26" s="100">
        <f t="shared" si="4"/>
        <v>0</v>
      </c>
      <c r="W26" s="99">
        <f t="shared" si="5"/>
        <v>0</v>
      </c>
      <c r="X26" s="94"/>
      <c r="Y26" s="94"/>
      <c r="Z26" s="100">
        <f t="shared" si="6"/>
        <v>0</v>
      </c>
      <c r="AA26" s="99">
        <f t="shared" si="7"/>
        <v>0</v>
      </c>
    </row>
    <row r="27" spans="1:27" s="11" customFormat="1" x14ac:dyDescent="0.25">
      <c r="A27" s="111" t="s">
        <v>41</v>
      </c>
      <c r="B27" s="112">
        <v>129</v>
      </c>
      <c r="C27" s="112" t="s">
        <v>109</v>
      </c>
      <c r="D27" s="113">
        <v>7921</v>
      </c>
      <c r="E27" s="114" t="s">
        <v>84</v>
      </c>
      <c r="F27" s="113" t="s">
        <v>101</v>
      </c>
      <c r="G27" s="113">
        <v>30</v>
      </c>
      <c r="H27" s="113">
        <v>30</v>
      </c>
      <c r="I27" s="115">
        <v>4.0999999999999996</v>
      </c>
      <c r="J27" s="115">
        <f t="shared" si="0"/>
        <v>122.99999999999999</v>
      </c>
      <c r="K27" s="115">
        <f t="shared" si="1"/>
        <v>122.99999999999999</v>
      </c>
      <c r="L27" s="112"/>
      <c r="M27" s="112"/>
      <c r="N27" s="116">
        <v>0</v>
      </c>
      <c r="O27" s="117">
        <v>0</v>
      </c>
      <c r="P27" s="112"/>
      <c r="Q27" s="112"/>
      <c r="R27" s="118">
        <f t="shared" si="2"/>
        <v>0</v>
      </c>
      <c r="S27" s="117">
        <f t="shared" si="3"/>
        <v>0</v>
      </c>
      <c r="T27" s="112">
        <v>30</v>
      </c>
      <c r="U27" s="112">
        <v>30</v>
      </c>
      <c r="V27" s="118">
        <f t="shared" si="4"/>
        <v>122.99999999999999</v>
      </c>
      <c r="W27" s="117">
        <f t="shared" si="5"/>
        <v>122.99999999999999</v>
      </c>
      <c r="X27" s="112"/>
      <c r="Y27" s="112"/>
      <c r="Z27" s="118">
        <f t="shared" si="6"/>
        <v>0</v>
      </c>
      <c r="AA27" s="117">
        <f t="shared" si="7"/>
        <v>0</v>
      </c>
    </row>
    <row r="28" spans="1:27" s="11" customFormat="1" x14ac:dyDescent="0.25">
      <c r="A28" s="103" t="s">
        <v>41</v>
      </c>
      <c r="B28" s="104">
        <v>132</v>
      </c>
      <c r="C28" s="104" t="s">
        <v>104</v>
      </c>
      <c r="D28" s="105">
        <v>9575</v>
      </c>
      <c r="E28" s="106" t="s">
        <v>85</v>
      </c>
      <c r="F28" s="105" t="s">
        <v>101</v>
      </c>
      <c r="G28" s="105">
        <v>20</v>
      </c>
      <c r="H28" s="105">
        <v>20</v>
      </c>
      <c r="I28" s="107">
        <v>3.05</v>
      </c>
      <c r="J28" s="107">
        <f t="shared" si="0"/>
        <v>61</v>
      </c>
      <c r="K28" s="107">
        <f t="shared" si="1"/>
        <v>61</v>
      </c>
      <c r="L28" s="104"/>
      <c r="M28" s="104"/>
      <c r="N28" s="108">
        <v>0</v>
      </c>
      <c r="O28" s="109">
        <v>0</v>
      </c>
      <c r="P28" s="104"/>
      <c r="Q28" s="104"/>
      <c r="R28" s="110">
        <f t="shared" si="2"/>
        <v>0</v>
      </c>
      <c r="S28" s="109">
        <f t="shared" si="3"/>
        <v>0</v>
      </c>
      <c r="T28" s="104">
        <v>20</v>
      </c>
      <c r="U28" s="104">
        <v>20</v>
      </c>
      <c r="V28" s="110">
        <f t="shared" si="4"/>
        <v>61</v>
      </c>
      <c r="W28" s="109">
        <f t="shared" si="5"/>
        <v>61</v>
      </c>
      <c r="X28" s="104"/>
      <c r="Y28" s="104"/>
      <c r="Z28" s="110">
        <f t="shared" si="6"/>
        <v>0</v>
      </c>
      <c r="AA28" s="109">
        <f t="shared" si="7"/>
        <v>0</v>
      </c>
    </row>
    <row r="29" spans="1:27" s="11" customFormat="1" x14ac:dyDescent="0.25">
      <c r="A29" s="93" t="s">
        <v>41</v>
      </c>
      <c r="B29" s="94">
        <v>145</v>
      </c>
      <c r="C29" s="94"/>
      <c r="D29" s="95">
        <v>70082</v>
      </c>
      <c r="E29" s="96" t="s">
        <v>60</v>
      </c>
      <c r="F29" s="95" t="s">
        <v>98</v>
      </c>
      <c r="G29" s="95">
        <v>5</v>
      </c>
      <c r="H29" s="95"/>
      <c r="I29" s="97"/>
      <c r="J29" s="97">
        <f t="shared" si="0"/>
        <v>0</v>
      </c>
      <c r="K29" s="97">
        <f t="shared" si="1"/>
        <v>0</v>
      </c>
      <c r="L29" s="94"/>
      <c r="M29" s="94"/>
      <c r="N29" s="98">
        <v>0</v>
      </c>
      <c r="O29" s="99">
        <v>0</v>
      </c>
      <c r="P29" s="94">
        <v>5</v>
      </c>
      <c r="Q29" s="94"/>
      <c r="R29" s="100">
        <f t="shared" si="2"/>
        <v>0</v>
      </c>
      <c r="S29" s="99">
        <f t="shared" si="3"/>
        <v>0</v>
      </c>
      <c r="T29" s="94"/>
      <c r="U29" s="94"/>
      <c r="V29" s="100">
        <f t="shared" si="4"/>
        <v>0</v>
      </c>
      <c r="W29" s="99">
        <f t="shared" si="5"/>
        <v>0</v>
      </c>
      <c r="X29" s="94"/>
      <c r="Y29" s="94"/>
      <c r="Z29" s="100">
        <f t="shared" si="6"/>
        <v>0</v>
      </c>
      <c r="AA29" s="99">
        <f t="shared" si="7"/>
        <v>0</v>
      </c>
    </row>
    <row r="30" spans="1:27" s="11" customFormat="1" x14ac:dyDescent="0.25">
      <c r="A30" s="93" t="s">
        <v>41</v>
      </c>
      <c r="B30" s="94">
        <v>148</v>
      </c>
      <c r="C30" s="94"/>
      <c r="D30" s="95">
        <v>66946</v>
      </c>
      <c r="E30" s="96" t="s">
        <v>42</v>
      </c>
      <c r="F30" s="95" t="s">
        <v>95</v>
      </c>
      <c r="G30" s="95">
        <v>1</v>
      </c>
      <c r="H30" s="95"/>
      <c r="I30" s="97"/>
      <c r="J30" s="97">
        <f t="shared" si="0"/>
        <v>0</v>
      </c>
      <c r="K30" s="97">
        <f t="shared" si="1"/>
        <v>0</v>
      </c>
      <c r="L30" s="94"/>
      <c r="M30" s="94"/>
      <c r="N30" s="98">
        <v>0</v>
      </c>
      <c r="O30" s="99">
        <v>0</v>
      </c>
      <c r="P30" s="94"/>
      <c r="Q30" s="94"/>
      <c r="R30" s="100">
        <f t="shared" si="2"/>
        <v>0</v>
      </c>
      <c r="S30" s="99">
        <f t="shared" si="3"/>
        <v>0</v>
      </c>
      <c r="T30" s="94"/>
      <c r="U30" s="94"/>
      <c r="V30" s="100">
        <f t="shared" si="4"/>
        <v>0</v>
      </c>
      <c r="W30" s="99">
        <f t="shared" si="5"/>
        <v>0</v>
      </c>
      <c r="X30" s="94"/>
      <c r="Y30" s="94"/>
      <c r="Z30" s="100">
        <f t="shared" si="6"/>
        <v>0</v>
      </c>
      <c r="AA30" s="99">
        <f t="shared" si="7"/>
        <v>0</v>
      </c>
    </row>
    <row r="31" spans="1:27" s="11" customFormat="1" x14ac:dyDescent="0.25">
      <c r="A31" s="111" t="s">
        <v>41</v>
      </c>
      <c r="B31" s="112">
        <v>174</v>
      </c>
      <c r="C31" s="112" t="s">
        <v>109</v>
      </c>
      <c r="D31" s="113">
        <v>184</v>
      </c>
      <c r="E31" s="114" t="s">
        <v>61</v>
      </c>
      <c r="F31" s="113" t="s">
        <v>95</v>
      </c>
      <c r="G31" s="113">
        <v>50</v>
      </c>
      <c r="H31" s="113">
        <v>50</v>
      </c>
      <c r="I31" s="115">
        <v>0.23</v>
      </c>
      <c r="J31" s="115">
        <f t="shared" si="0"/>
        <v>11.5</v>
      </c>
      <c r="K31" s="115">
        <f t="shared" si="1"/>
        <v>11.5</v>
      </c>
      <c r="L31" s="112"/>
      <c r="M31" s="112"/>
      <c r="N31" s="116">
        <v>0</v>
      </c>
      <c r="O31" s="117">
        <v>0</v>
      </c>
      <c r="P31" s="112">
        <v>50</v>
      </c>
      <c r="Q31" s="112">
        <v>50</v>
      </c>
      <c r="R31" s="118">
        <f t="shared" si="2"/>
        <v>11.5</v>
      </c>
      <c r="S31" s="117">
        <f t="shared" si="3"/>
        <v>11.5</v>
      </c>
      <c r="T31" s="112"/>
      <c r="U31" s="112"/>
      <c r="V31" s="118">
        <f t="shared" si="4"/>
        <v>0</v>
      </c>
      <c r="W31" s="117">
        <f t="shared" si="5"/>
        <v>0</v>
      </c>
      <c r="X31" s="112"/>
      <c r="Y31" s="112"/>
      <c r="Z31" s="118">
        <f t="shared" si="6"/>
        <v>0</v>
      </c>
      <c r="AA31" s="117">
        <f t="shared" si="7"/>
        <v>0</v>
      </c>
    </row>
    <row r="32" spans="1:27" s="11" customFormat="1" x14ac:dyDescent="0.25">
      <c r="A32" s="111" t="s">
        <v>41</v>
      </c>
      <c r="B32" s="112">
        <v>177</v>
      </c>
      <c r="C32" s="112" t="s">
        <v>107</v>
      </c>
      <c r="D32" s="113">
        <v>18689</v>
      </c>
      <c r="E32" s="114" t="s">
        <v>62</v>
      </c>
      <c r="F32" s="113" t="s">
        <v>99</v>
      </c>
      <c r="G32" s="113">
        <v>80</v>
      </c>
      <c r="H32" s="113">
        <v>80</v>
      </c>
      <c r="I32" s="115">
        <v>2.09</v>
      </c>
      <c r="J32" s="115">
        <f t="shared" si="0"/>
        <v>167.2</v>
      </c>
      <c r="K32" s="115">
        <f t="shared" si="1"/>
        <v>167.2</v>
      </c>
      <c r="L32" s="112"/>
      <c r="M32" s="112"/>
      <c r="N32" s="116">
        <v>0</v>
      </c>
      <c r="O32" s="117">
        <v>0</v>
      </c>
      <c r="P32" s="112">
        <v>30</v>
      </c>
      <c r="Q32" s="112">
        <v>30</v>
      </c>
      <c r="R32" s="118">
        <f t="shared" si="2"/>
        <v>62.699999999999996</v>
      </c>
      <c r="S32" s="117">
        <f t="shared" si="3"/>
        <v>62.699999999999996</v>
      </c>
      <c r="T32" s="112">
        <v>50</v>
      </c>
      <c r="U32" s="112">
        <v>50</v>
      </c>
      <c r="V32" s="118">
        <f t="shared" si="4"/>
        <v>104.5</v>
      </c>
      <c r="W32" s="117">
        <f t="shared" si="5"/>
        <v>104.5</v>
      </c>
      <c r="X32" s="112"/>
      <c r="Y32" s="112"/>
      <c r="Z32" s="118">
        <f t="shared" si="6"/>
        <v>0</v>
      </c>
      <c r="AA32" s="117">
        <f t="shared" si="7"/>
        <v>0</v>
      </c>
    </row>
    <row r="33" spans="1:27" s="11" customFormat="1" x14ac:dyDescent="0.25">
      <c r="A33" s="103" t="s">
        <v>41</v>
      </c>
      <c r="B33" s="104">
        <v>180</v>
      </c>
      <c r="C33" s="104" t="s">
        <v>108</v>
      </c>
      <c r="D33" s="105">
        <v>29307</v>
      </c>
      <c r="E33" s="106" t="s">
        <v>86</v>
      </c>
      <c r="F33" s="105" t="s">
        <v>95</v>
      </c>
      <c r="G33" s="105">
        <v>2</v>
      </c>
      <c r="H33" s="105">
        <v>2</v>
      </c>
      <c r="I33" s="107">
        <v>220.91</v>
      </c>
      <c r="J33" s="107">
        <f t="shared" si="0"/>
        <v>441.82</v>
      </c>
      <c r="K33" s="107">
        <f t="shared" si="1"/>
        <v>441.82</v>
      </c>
      <c r="L33" s="104"/>
      <c r="M33" s="104"/>
      <c r="N33" s="108">
        <v>0</v>
      </c>
      <c r="O33" s="109">
        <v>0</v>
      </c>
      <c r="P33" s="104"/>
      <c r="Q33" s="104"/>
      <c r="R33" s="110">
        <f t="shared" si="2"/>
        <v>0</v>
      </c>
      <c r="S33" s="109">
        <f t="shared" si="3"/>
        <v>0</v>
      </c>
      <c r="T33" s="104">
        <v>2</v>
      </c>
      <c r="U33" s="104">
        <v>2</v>
      </c>
      <c r="V33" s="110">
        <f t="shared" si="4"/>
        <v>441.82</v>
      </c>
      <c r="W33" s="109">
        <f t="shared" si="5"/>
        <v>441.82</v>
      </c>
      <c r="X33" s="104"/>
      <c r="Y33" s="104"/>
      <c r="Z33" s="110">
        <f t="shared" si="6"/>
        <v>0</v>
      </c>
      <c r="AA33" s="109">
        <f t="shared" si="7"/>
        <v>0</v>
      </c>
    </row>
    <row r="34" spans="1:27" s="11" customFormat="1" x14ac:dyDescent="0.25">
      <c r="A34" s="103" t="s">
        <v>41</v>
      </c>
      <c r="B34" s="104">
        <v>181</v>
      </c>
      <c r="C34" s="104" t="s">
        <v>108</v>
      </c>
      <c r="D34" s="105">
        <v>31229</v>
      </c>
      <c r="E34" s="106" t="s">
        <v>87</v>
      </c>
      <c r="F34" s="105" t="s">
        <v>95</v>
      </c>
      <c r="G34" s="105">
        <v>4</v>
      </c>
      <c r="H34" s="105">
        <v>4</v>
      </c>
      <c r="I34" s="107">
        <v>28.9</v>
      </c>
      <c r="J34" s="107">
        <f t="shared" si="0"/>
        <v>115.6</v>
      </c>
      <c r="K34" s="107">
        <f t="shared" si="1"/>
        <v>115.6</v>
      </c>
      <c r="L34" s="104"/>
      <c r="M34" s="104"/>
      <c r="N34" s="108">
        <v>0</v>
      </c>
      <c r="O34" s="109">
        <v>0</v>
      </c>
      <c r="P34" s="104"/>
      <c r="Q34" s="104"/>
      <c r="R34" s="110">
        <f t="shared" si="2"/>
        <v>0</v>
      </c>
      <c r="S34" s="109">
        <f t="shared" si="3"/>
        <v>0</v>
      </c>
      <c r="T34" s="104">
        <v>4</v>
      </c>
      <c r="U34" s="104">
        <v>4</v>
      </c>
      <c r="V34" s="110">
        <f t="shared" si="4"/>
        <v>115.6</v>
      </c>
      <c r="W34" s="109">
        <f t="shared" si="5"/>
        <v>115.6</v>
      </c>
      <c r="X34" s="104"/>
      <c r="Y34" s="104"/>
      <c r="Z34" s="110">
        <f t="shared" si="6"/>
        <v>0</v>
      </c>
      <c r="AA34" s="109">
        <f t="shared" si="7"/>
        <v>0</v>
      </c>
    </row>
    <row r="35" spans="1:27" s="11" customFormat="1" x14ac:dyDescent="0.25">
      <c r="A35" s="111" t="s">
        <v>41</v>
      </c>
      <c r="B35" s="112">
        <v>183</v>
      </c>
      <c r="C35" s="112" t="s">
        <v>109</v>
      </c>
      <c r="D35" s="113">
        <v>23871</v>
      </c>
      <c r="E35" s="114" t="s">
        <v>63</v>
      </c>
      <c r="F35" s="113" t="s">
        <v>95</v>
      </c>
      <c r="G35" s="113">
        <v>100</v>
      </c>
      <c r="H35" s="113">
        <v>100</v>
      </c>
      <c r="I35" s="115">
        <v>4.9000000000000004</v>
      </c>
      <c r="J35" s="115">
        <f t="shared" si="0"/>
        <v>490.00000000000006</v>
      </c>
      <c r="K35" s="115">
        <f t="shared" si="1"/>
        <v>490.00000000000006</v>
      </c>
      <c r="L35" s="112"/>
      <c r="M35" s="112"/>
      <c r="N35" s="116">
        <v>0</v>
      </c>
      <c r="O35" s="117">
        <v>0</v>
      </c>
      <c r="P35" s="112">
        <v>100</v>
      </c>
      <c r="Q35" s="112">
        <v>100</v>
      </c>
      <c r="R35" s="118">
        <f t="shared" si="2"/>
        <v>490.00000000000006</v>
      </c>
      <c r="S35" s="117">
        <f t="shared" si="3"/>
        <v>490.00000000000006</v>
      </c>
      <c r="T35" s="112"/>
      <c r="U35" s="112"/>
      <c r="V35" s="118">
        <f t="shared" si="4"/>
        <v>0</v>
      </c>
      <c r="W35" s="117">
        <f t="shared" si="5"/>
        <v>0</v>
      </c>
      <c r="X35" s="112"/>
      <c r="Y35" s="112"/>
      <c r="Z35" s="118">
        <f t="shared" si="6"/>
        <v>0</v>
      </c>
      <c r="AA35" s="117">
        <f t="shared" si="7"/>
        <v>0</v>
      </c>
    </row>
    <row r="36" spans="1:27" s="11" customFormat="1" x14ac:dyDescent="0.25">
      <c r="A36" s="111" t="s">
        <v>41</v>
      </c>
      <c r="B36" s="112">
        <v>184</v>
      </c>
      <c r="C36" s="112" t="s">
        <v>109</v>
      </c>
      <c r="D36" s="113">
        <v>23872</v>
      </c>
      <c r="E36" s="114" t="s">
        <v>64</v>
      </c>
      <c r="F36" s="113" t="s">
        <v>95</v>
      </c>
      <c r="G36" s="113">
        <v>100</v>
      </c>
      <c r="H36" s="113">
        <v>100</v>
      </c>
      <c r="I36" s="115">
        <v>7.9</v>
      </c>
      <c r="J36" s="115">
        <f t="shared" si="0"/>
        <v>790</v>
      </c>
      <c r="K36" s="115">
        <f t="shared" si="1"/>
        <v>790</v>
      </c>
      <c r="L36" s="112"/>
      <c r="M36" s="112"/>
      <c r="N36" s="116">
        <v>0</v>
      </c>
      <c r="O36" s="117">
        <v>0</v>
      </c>
      <c r="P36" s="112">
        <v>100</v>
      </c>
      <c r="Q36" s="112">
        <v>100</v>
      </c>
      <c r="R36" s="118">
        <f t="shared" si="2"/>
        <v>790</v>
      </c>
      <c r="S36" s="117">
        <f t="shared" si="3"/>
        <v>790</v>
      </c>
      <c r="T36" s="112"/>
      <c r="U36" s="112"/>
      <c r="V36" s="118">
        <f t="shared" si="4"/>
        <v>0</v>
      </c>
      <c r="W36" s="117">
        <f t="shared" si="5"/>
        <v>0</v>
      </c>
      <c r="X36" s="112"/>
      <c r="Y36" s="112"/>
      <c r="Z36" s="118">
        <f t="shared" si="6"/>
        <v>0</v>
      </c>
      <c r="AA36" s="117">
        <f t="shared" si="7"/>
        <v>0</v>
      </c>
    </row>
    <row r="37" spans="1:27" s="11" customFormat="1" x14ac:dyDescent="0.25">
      <c r="A37" s="93" t="s">
        <v>41</v>
      </c>
      <c r="B37" s="94">
        <v>190</v>
      </c>
      <c r="C37" s="94"/>
      <c r="D37" s="95">
        <v>28443</v>
      </c>
      <c r="E37" s="96" t="s">
        <v>88</v>
      </c>
      <c r="F37" s="95" t="s">
        <v>95</v>
      </c>
      <c r="G37" s="95">
        <v>10</v>
      </c>
      <c r="H37" s="95"/>
      <c r="I37" s="97"/>
      <c r="J37" s="97">
        <f t="shared" si="0"/>
        <v>0</v>
      </c>
      <c r="K37" s="97">
        <f t="shared" si="1"/>
        <v>0</v>
      </c>
      <c r="L37" s="94"/>
      <c r="M37" s="94"/>
      <c r="N37" s="98">
        <v>0</v>
      </c>
      <c r="O37" s="99">
        <v>0</v>
      </c>
      <c r="P37" s="94"/>
      <c r="Q37" s="94"/>
      <c r="R37" s="100">
        <f t="shared" si="2"/>
        <v>0</v>
      </c>
      <c r="S37" s="99">
        <f t="shared" si="3"/>
        <v>0</v>
      </c>
      <c r="T37" s="94">
        <v>10</v>
      </c>
      <c r="U37" s="94"/>
      <c r="V37" s="100">
        <f t="shared" si="4"/>
        <v>0</v>
      </c>
      <c r="W37" s="99">
        <f t="shared" si="5"/>
        <v>0</v>
      </c>
      <c r="X37" s="94"/>
      <c r="Y37" s="94"/>
      <c r="Z37" s="100">
        <f t="shared" si="6"/>
        <v>0</v>
      </c>
      <c r="AA37" s="99">
        <f t="shared" si="7"/>
        <v>0</v>
      </c>
    </row>
    <row r="38" spans="1:27" s="11" customFormat="1" x14ac:dyDescent="0.25">
      <c r="A38" s="103" t="s">
        <v>41</v>
      </c>
      <c r="B38" s="104">
        <v>194</v>
      </c>
      <c r="C38" s="104" t="s">
        <v>104</v>
      </c>
      <c r="D38" s="105">
        <v>3213</v>
      </c>
      <c r="E38" s="106" t="s">
        <v>65</v>
      </c>
      <c r="F38" s="105" t="s">
        <v>101</v>
      </c>
      <c r="G38" s="105">
        <v>5</v>
      </c>
      <c r="H38" s="105">
        <v>5</v>
      </c>
      <c r="I38" s="107">
        <v>33</v>
      </c>
      <c r="J38" s="107">
        <f t="shared" si="0"/>
        <v>165</v>
      </c>
      <c r="K38" s="107">
        <f t="shared" si="1"/>
        <v>165</v>
      </c>
      <c r="L38" s="104"/>
      <c r="M38" s="104"/>
      <c r="N38" s="108">
        <v>0</v>
      </c>
      <c r="O38" s="109">
        <v>0</v>
      </c>
      <c r="P38" s="104">
        <v>5</v>
      </c>
      <c r="Q38" s="104">
        <v>5</v>
      </c>
      <c r="R38" s="110">
        <f t="shared" si="2"/>
        <v>165</v>
      </c>
      <c r="S38" s="109">
        <f t="shared" si="3"/>
        <v>165</v>
      </c>
      <c r="T38" s="104"/>
      <c r="U38" s="104"/>
      <c r="V38" s="110">
        <f t="shared" si="4"/>
        <v>0</v>
      </c>
      <c r="W38" s="109">
        <f t="shared" si="5"/>
        <v>0</v>
      </c>
      <c r="X38" s="104"/>
      <c r="Y38" s="104"/>
      <c r="Z38" s="110">
        <f t="shared" si="6"/>
        <v>0</v>
      </c>
      <c r="AA38" s="109">
        <f t="shared" si="7"/>
        <v>0</v>
      </c>
    </row>
    <row r="39" spans="1:27" s="11" customFormat="1" x14ac:dyDescent="0.25">
      <c r="A39" s="103" t="s">
        <v>41</v>
      </c>
      <c r="B39" s="104">
        <v>196</v>
      </c>
      <c r="C39" s="104" t="s">
        <v>102</v>
      </c>
      <c r="D39" s="105">
        <v>18739</v>
      </c>
      <c r="E39" s="106" t="s">
        <v>66</v>
      </c>
      <c r="F39" s="105" t="s">
        <v>100</v>
      </c>
      <c r="G39" s="105">
        <v>7</v>
      </c>
      <c r="H39" s="105">
        <v>7</v>
      </c>
      <c r="I39" s="107">
        <v>23.8</v>
      </c>
      <c r="J39" s="107">
        <f t="shared" si="0"/>
        <v>166.6</v>
      </c>
      <c r="K39" s="107">
        <f t="shared" si="1"/>
        <v>166.6</v>
      </c>
      <c r="L39" s="104"/>
      <c r="M39" s="104"/>
      <c r="N39" s="108">
        <v>0</v>
      </c>
      <c r="O39" s="109">
        <v>0</v>
      </c>
      <c r="P39" s="104">
        <v>5</v>
      </c>
      <c r="Q39" s="104">
        <v>5</v>
      </c>
      <c r="R39" s="110">
        <f t="shared" si="2"/>
        <v>119</v>
      </c>
      <c r="S39" s="109">
        <f t="shared" si="3"/>
        <v>119</v>
      </c>
      <c r="T39" s="104">
        <v>2</v>
      </c>
      <c r="U39" s="104">
        <v>2</v>
      </c>
      <c r="V39" s="110">
        <f t="shared" si="4"/>
        <v>47.6</v>
      </c>
      <c r="W39" s="109">
        <f t="shared" si="5"/>
        <v>47.6</v>
      </c>
      <c r="X39" s="104"/>
      <c r="Y39" s="104"/>
      <c r="Z39" s="110">
        <f t="shared" si="6"/>
        <v>0</v>
      </c>
      <c r="AA39" s="109">
        <f t="shared" si="7"/>
        <v>0</v>
      </c>
    </row>
    <row r="40" spans="1:27" s="11" customFormat="1" x14ac:dyDescent="0.25">
      <c r="A40" s="111" t="s">
        <v>41</v>
      </c>
      <c r="B40" s="112">
        <v>200</v>
      </c>
      <c r="C40" s="112" t="s">
        <v>110</v>
      </c>
      <c r="D40" s="113">
        <v>18730</v>
      </c>
      <c r="E40" s="114" t="s">
        <v>67</v>
      </c>
      <c r="F40" s="113" t="s">
        <v>100</v>
      </c>
      <c r="G40" s="113">
        <v>55</v>
      </c>
      <c r="H40" s="113">
        <v>55</v>
      </c>
      <c r="I40" s="115">
        <v>5.2</v>
      </c>
      <c r="J40" s="115">
        <f t="shared" si="0"/>
        <v>286</v>
      </c>
      <c r="K40" s="115">
        <f t="shared" si="1"/>
        <v>286</v>
      </c>
      <c r="L40" s="112"/>
      <c r="M40" s="112"/>
      <c r="N40" s="116">
        <v>0</v>
      </c>
      <c r="O40" s="117">
        <v>0</v>
      </c>
      <c r="P40" s="112">
        <v>40</v>
      </c>
      <c r="Q40" s="112">
        <v>40</v>
      </c>
      <c r="R40" s="118">
        <f t="shared" si="2"/>
        <v>208</v>
      </c>
      <c r="S40" s="117">
        <f t="shared" si="3"/>
        <v>208</v>
      </c>
      <c r="T40" s="112">
        <v>15</v>
      </c>
      <c r="U40" s="112">
        <v>15</v>
      </c>
      <c r="V40" s="118">
        <f t="shared" si="4"/>
        <v>78</v>
      </c>
      <c r="W40" s="117">
        <f t="shared" si="5"/>
        <v>78</v>
      </c>
      <c r="X40" s="112"/>
      <c r="Y40" s="112"/>
      <c r="Z40" s="118">
        <f t="shared" si="6"/>
        <v>0</v>
      </c>
      <c r="AA40" s="117">
        <f t="shared" si="7"/>
        <v>0</v>
      </c>
    </row>
    <row r="41" spans="1:27" s="11" customFormat="1" x14ac:dyDescent="0.25">
      <c r="A41" s="111" t="s">
        <v>41</v>
      </c>
      <c r="B41" s="112">
        <v>201</v>
      </c>
      <c r="C41" s="112" t="s">
        <v>107</v>
      </c>
      <c r="D41" s="113">
        <v>9561</v>
      </c>
      <c r="E41" s="114" t="s">
        <v>89</v>
      </c>
      <c r="F41" s="113" t="s">
        <v>100</v>
      </c>
      <c r="G41" s="113">
        <v>15</v>
      </c>
      <c r="H41" s="113">
        <v>15</v>
      </c>
      <c r="I41" s="115">
        <v>3.4</v>
      </c>
      <c r="J41" s="115">
        <f t="shared" si="0"/>
        <v>51</v>
      </c>
      <c r="K41" s="115">
        <f t="shared" si="1"/>
        <v>51</v>
      </c>
      <c r="L41" s="112"/>
      <c r="M41" s="112"/>
      <c r="N41" s="116">
        <v>0</v>
      </c>
      <c r="O41" s="117">
        <v>0</v>
      </c>
      <c r="P41" s="112"/>
      <c r="Q41" s="112"/>
      <c r="R41" s="118">
        <f t="shared" si="2"/>
        <v>0</v>
      </c>
      <c r="S41" s="117">
        <f t="shared" si="3"/>
        <v>0</v>
      </c>
      <c r="T41" s="112">
        <v>15</v>
      </c>
      <c r="U41" s="112">
        <v>15</v>
      </c>
      <c r="V41" s="118">
        <f t="shared" si="4"/>
        <v>51</v>
      </c>
      <c r="W41" s="117">
        <f t="shared" si="5"/>
        <v>51</v>
      </c>
      <c r="X41" s="112"/>
      <c r="Y41" s="112"/>
      <c r="Z41" s="118">
        <f t="shared" si="6"/>
        <v>0</v>
      </c>
      <c r="AA41" s="117">
        <f t="shared" si="7"/>
        <v>0</v>
      </c>
    </row>
    <row r="42" spans="1:27" s="11" customFormat="1" x14ac:dyDescent="0.25">
      <c r="A42" s="93" t="s">
        <v>41</v>
      </c>
      <c r="B42" s="94">
        <v>203</v>
      </c>
      <c r="C42" s="94"/>
      <c r="D42" s="95">
        <v>43825</v>
      </c>
      <c r="E42" s="96" t="s">
        <v>68</v>
      </c>
      <c r="F42" s="95" t="s">
        <v>95</v>
      </c>
      <c r="G42" s="95">
        <v>5</v>
      </c>
      <c r="H42" s="95"/>
      <c r="I42" s="97"/>
      <c r="J42" s="97">
        <f t="shared" si="0"/>
        <v>0</v>
      </c>
      <c r="K42" s="97">
        <f t="shared" si="1"/>
        <v>0</v>
      </c>
      <c r="L42" s="94"/>
      <c r="M42" s="94"/>
      <c r="N42" s="98">
        <v>0</v>
      </c>
      <c r="O42" s="99">
        <v>0</v>
      </c>
      <c r="P42" s="94">
        <v>5</v>
      </c>
      <c r="Q42" s="94"/>
      <c r="R42" s="100">
        <f t="shared" si="2"/>
        <v>0</v>
      </c>
      <c r="S42" s="99">
        <f t="shared" si="3"/>
        <v>0</v>
      </c>
      <c r="T42" s="94"/>
      <c r="U42" s="94"/>
      <c r="V42" s="100">
        <f t="shared" si="4"/>
        <v>0</v>
      </c>
      <c r="W42" s="99">
        <f t="shared" si="5"/>
        <v>0</v>
      </c>
      <c r="X42" s="94"/>
      <c r="Y42" s="94"/>
      <c r="Z42" s="100">
        <f t="shared" si="6"/>
        <v>0</v>
      </c>
      <c r="AA42" s="99">
        <f t="shared" si="7"/>
        <v>0</v>
      </c>
    </row>
    <row r="43" spans="1:27" s="11" customFormat="1" x14ac:dyDescent="0.25">
      <c r="A43" s="103" t="s">
        <v>41</v>
      </c>
      <c r="B43" s="104">
        <v>204</v>
      </c>
      <c r="C43" s="104" t="s">
        <v>109</v>
      </c>
      <c r="D43" s="105">
        <v>23766</v>
      </c>
      <c r="E43" s="106" t="s">
        <v>90</v>
      </c>
      <c r="F43" s="105" t="s">
        <v>101</v>
      </c>
      <c r="G43" s="105">
        <v>1</v>
      </c>
      <c r="H43" s="105">
        <v>1</v>
      </c>
      <c r="I43" s="107">
        <v>59.9</v>
      </c>
      <c r="J43" s="107">
        <f t="shared" si="0"/>
        <v>59.9</v>
      </c>
      <c r="K43" s="107">
        <f t="shared" si="1"/>
        <v>59.9</v>
      </c>
      <c r="L43" s="104"/>
      <c r="M43" s="104"/>
      <c r="N43" s="108">
        <v>0</v>
      </c>
      <c r="O43" s="109">
        <v>0</v>
      </c>
      <c r="P43" s="104"/>
      <c r="Q43" s="104"/>
      <c r="R43" s="110">
        <f t="shared" si="2"/>
        <v>0</v>
      </c>
      <c r="S43" s="109">
        <f t="shared" si="3"/>
        <v>0</v>
      </c>
      <c r="T43" s="104">
        <v>1</v>
      </c>
      <c r="U43" s="104">
        <v>1</v>
      </c>
      <c r="V43" s="110">
        <f t="shared" si="4"/>
        <v>59.9</v>
      </c>
      <c r="W43" s="109">
        <f t="shared" si="5"/>
        <v>59.9</v>
      </c>
      <c r="X43" s="104"/>
      <c r="Y43" s="104"/>
      <c r="Z43" s="110">
        <f t="shared" si="6"/>
        <v>0</v>
      </c>
      <c r="AA43" s="109">
        <f t="shared" si="7"/>
        <v>0</v>
      </c>
    </row>
    <row r="44" spans="1:27" s="11" customFormat="1" x14ac:dyDescent="0.25">
      <c r="A44" s="103" t="s">
        <v>41</v>
      </c>
      <c r="B44" s="104">
        <v>207</v>
      </c>
      <c r="C44" s="104" t="s">
        <v>109</v>
      </c>
      <c r="D44" s="105">
        <v>55943</v>
      </c>
      <c r="E44" s="106" t="s">
        <v>69</v>
      </c>
      <c r="F44" s="105" t="s">
        <v>95</v>
      </c>
      <c r="G44" s="105">
        <v>10</v>
      </c>
      <c r="H44" s="105">
        <v>10</v>
      </c>
      <c r="I44" s="107">
        <v>0.45</v>
      </c>
      <c r="J44" s="107">
        <f t="shared" si="0"/>
        <v>4.5</v>
      </c>
      <c r="K44" s="107">
        <f t="shared" si="1"/>
        <v>4.5</v>
      </c>
      <c r="L44" s="104"/>
      <c r="M44" s="104"/>
      <c r="N44" s="108">
        <v>0</v>
      </c>
      <c r="O44" s="109">
        <v>0</v>
      </c>
      <c r="P44" s="104">
        <v>10</v>
      </c>
      <c r="Q44" s="104">
        <v>10</v>
      </c>
      <c r="R44" s="110">
        <f t="shared" si="2"/>
        <v>4.5</v>
      </c>
      <c r="S44" s="109">
        <f t="shared" si="3"/>
        <v>4.5</v>
      </c>
      <c r="T44" s="104"/>
      <c r="U44" s="104"/>
      <c r="V44" s="110">
        <f t="shared" si="4"/>
        <v>0</v>
      </c>
      <c r="W44" s="109">
        <f t="shared" si="5"/>
        <v>0</v>
      </c>
      <c r="X44" s="104"/>
      <c r="Y44" s="104"/>
      <c r="Z44" s="110">
        <f t="shared" si="6"/>
        <v>0</v>
      </c>
      <c r="AA44" s="109">
        <f t="shared" si="7"/>
        <v>0</v>
      </c>
    </row>
    <row r="45" spans="1:27" s="11" customFormat="1" x14ac:dyDescent="0.25">
      <c r="A45" s="103" t="s">
        <v>41</v>
      </c>
      <c r="B45" s="104">
        <v>212</v>
      </c>
      <c r="C45" s="104" t="s">
        <v>109</v>
      </c>
      <c r="D45" s="105">
        <v>126576</v>
      </c>
      <c r="E45" s="106" t="s">
        <v>70</v>
      </c>
      <c r="F45" s="105" t="s">
        <v>100</v>
      </c>
      <c r="G45" s="105">
        <v>10</v>
      </c>
      <c r="H45" s="105">
        <v>10</v>
      </c>
      <c r="I45" s="107">
        <v>5.2</v>
      </c>
      <c r="J45" s="107">
        <f t="shared" si="0"/>
        <v>52</v>
      </c>
      <c r="K45" s="107">
        <f t="shared" si="1"/>
        <v>52</v>
      </c>
      <c r="L45" s="104"/>
      <c r="M45" s="104"/>
      <c r="N45" s="108">
        <v>0</v>
      </c>
      <c r="O45" s="109">
        <v>0</v>
      </c>
      <c r="P45" s="104">
        <v>10</v>
      </c>
      <c r="Q45" s="104">
        <v>10</v>
      </c>
      <c r="R45" s="110">
        <f t="shared" si="2"/>
        <v>52</v>
      </c>
      <c r="S45" s="109">
        <f t="shared" si="3"/>
        <v>52</v>
      </c>
      <c r="T45" s="104"/>
      <c r="U45" s="104"/>
      <c r="V45" s="110">
        <f t="shared" si="4"/>
        <v>0</v>
      </c>
      <c r="W45" s="109">
        <f t="shared" si="5"/>
        <v>0</v>
      </c>
      <c r="X45" s="104"/>
      <c r="Y45" s="104"/>
      <c r="Z45" s="110">
        <f t="shared" si="6"/>
        <v>0</v>
      </c>
      <c r="AA45" s="109">
        <f t="shared" si="7"/>
        <v>0</v>
      </c>
    </row>
    <row r="46" spans="1:27" s="11" customFormat="1" x14ac:dyDescent="0.25">
      <c r="A46" s="103" t="s">
        <v>41</v>
      </c>
      <c r="B46" s="104">
        <v>215</v>
      </c>
      <c r="C46" s="104" t="s">
        <v>109</v>
      </c>
      <c r="D46" s="105">
        <v>65614</v>
      </c>
      <c r="E46" s="106" t="s">
        <v>71</v>
      </c>
      <c r="F46" s="105" t="s">
        <v>95</v>
      </c>
      <c r="G46" s="105">
        <v>10</v>
      </c>
      <c r="H46" s="105">
        <v>10</v>
      </c>
      <c r="I46" s="107">
        <v>13.5</v>
      </c>
      <c r="J46" s="107">
        <f t="shared" si="0"/>
        <v>135</v>
      </c>
      <c r="K46" s="107">
        <f t="shared" si="1"/>
        <v>135</v>
      </c>
      <c r="L46" s="104"/>
      <c r="M46" s="104"/>
      <c r="N46" s="108">
        <v>0</v>
      </c>
      <c r="O46" s="109">
        <v>0</v>
      </c>
      <c r="P46" s="104">
        <v>10</v>
      </c>
      <c r="Q46" s="104">
        <v>10</v>
      </c>
      <c r="R46" s="110">
        <f t="shared" si="2"/>
        <v>135</v>
      </c>
      <c r="S46" s="109">
        <f t="shared" si="3"/>
        <v>135</v>
      </c>
      <c r="T46" s="104"/>
      <c r="U46" s="104"/>
      <c r="V46" s="110">
        <f t="shared" si="4"/>
        <v>0</v>
      </c>
      <c r="W46" s="109">
        <f t="shared" si="5"/>
        <v>0</v>
      </c>
      <c r="X46" s="104"/>
      <c r="Y46" s="104"/>
      <c r="Z46" s="110">
        <f t="shared" si="6"/>
        <v>0</v>
      </c>
      <c r="AA46" s="109">
        <f t="shared" si="7"/>
        <v>0</v>
      </c>
    </row>
    <row r="47" spans="1:27" s="11" customFormat="1" x14ac:dyDescent="0.25">
      <c r="A47" s="93" t="s">
        <v>41</v>
      </c>
      <c r="B47" s="94">
        <v>242</v>
      </c>
      <c r="C47" s="94"/>
      <c r="D47" s="95">
        <v>18733</v>
      </c>
      <c r="E47" s="96" t="s">
        <v>91</v>
      </c>
      <c r="F47" s="95" t="s">
        <v>100</v>
      </c>
      <c r="G47" s="95">
        <v>2</v>
      </c>
      <c r="H47" s="95"/>
      <c r="I47" s="97"/>
      <c r="J47" s="97">
        <f t="shared" si="0"/>
        <v>0</v>
      </c>
      <c r="K47" s="97">
        <f t="shared" si="1"/>
        <v>0</v>
      </c>
      <c r="L47" s="94"/>
      <c r="M47" s="94"/>
      <c r="N47" s="98">
        <v>0</v>
      </c>
      <c r="O47" s="99">
        <v>0</v>
      </c>
      <c r="P47" s="94"/>
      <c r="Q47" s="94"/>
      <c r="R47" s="100">
        <f t="shared" si="2"/>
        <v>0</v>
      </c>
      <c r="S47" s="99">
        <f t="shared" si="3"/>
        <v>0</v>
      </c>
      <c r="T47" s="94">
        <v>2</v>
      </c>
      <c r="U47" s="94"/>
      <c r="V47" s="100">
        <f t="shared" si="4"/>
        <v>0</v>
      </c>
      <c r="W47" s="99">
        <f t="shared" si="5"/>
        <v>0</v>
      </c>
      <c r="X47" s="94"/>
      <c r="Y47" s="94"/>
      <c r="Z47" s="100">
        <f t="shared" si="6"/>
        <v>0</v>
      </c>
      <c r="AA47" s="99">
        <f t="shared" si="7"/>
        <v>0</v>
      </c>
    </row>
    <row r="48" spans="1:27" s="11" customFormat="1" x14ac:dyDescent="0.25">
      <c r="A48" s="93" t="s">
        <v>41</v>
      </c>
      <c r="B48" s="94">
        <v>243</v>
      </c>
      <c r="C48" s="94"/>
      <c r="D48" s="95">
        <v>18732</v>
      </c>
      <c r="E48" s="96" t="s">
        <v>72</v>
      </c>
      <c r="F48" s="95" t="s">
        <v>95</v>
      </c>
      <c r="G48" s="95">
        <v>50</v>
      </c>
      <c r="H48" s="95"/>
      <c r="I48" s="97"/>
      <c r="J48" s="97">
        <f t="shared" si="0"/>
        <v>0</v>
      </c>
      <c r="K48" s="97">
        <f t="shared" si="1"/>
        <v>0</v>
      </c>
      <c r="L48" s="94"/>
      <c r="M48" s="94"/>
      <c r="N48" s="98">
        <v>0</v>
      </c>
      <c r="O48" s="99">
        <v>0</v>
      </c>
      <c r="P48" s="94">
        <v>50</v>
      </c>
      <c r="Q48" s="94"/>
      <c r="R48" s="100">
        <f t="shared" si="2"/>
        <v>0</v>
      </c>
      <c r="S48" s="99">
        <f t="shared" si="3"/>
        <v>0</v>
      </c>
      <c r="T48" s="94"/>
      <c r="U48" s="94"/>
      <c r="V48" s="100">
        <f t="shared" si="4"/>
        <v>0</v>
      </c>
      <c r="W48" s="99">
        <f t="shared" si="5"/>
        <v>0</v>
      </c>
      <c r="X48" s="94"/>
      <c r="Y48" s="94"/>
      <c r="Z48" s="100">
        <f t="shared" si="6"/>
        <v>0</v>
      </c>
      <c r="AA48" s="99">
        <f t="shared" si="7"/>
        <v>0</v>
      </c>
    </row>
    <row r="49" spans="1:27" s="11" customFormat="1" x14ac:dyDescent="0.25">
      <c r="A49" s="111" t="s">
        <v>41</v>
      </c>
      <c r="B49" s="112">
        <v>260</v>
      </c>
      <c r="C49" s="112" t="s">
        <v>107</v>
      </c>
      <c r="D49" s="113">
        <v>66818</v>
      </c>
      <c r="E49" s="114" t="s">
        <v>73</v>
      </c>
      <c r="F49" s="113" t="s">
        <v>100</v>
      </c>
      <c r="G49" s="113">
        <v>50</v>
      </c>
      <c r="H49" s="113">
        <v>50</v>
      </c>
      <c r="I49" s="115">
        <v>33</v>
      </c>
      <c r="J49" s="115">
        <f t="shared" si="0"/>
        <v>1650</v>
      </c>
      <c r="K49" s="115">
        <f t="shared" si="1"/>
        <v>1650</v>
      </c>
      <c r="L49" s="112"/>
      <c r="M49" s="112"/>
      <c r="N49" s="116">
        <v>0</v>
      </c>
      <c r="O49" s="117">
        <v>0</v>
      </c>
      <c r="P49" s="112">
        <v>50</v>
      </c>
      <c r="Q49" s="112">
        <v>50</v>
      </c>
      <c r="R49" s="118">
        <f t="shared" si="2"/>
        <v>1650</v>
      </c>
      <c r="S49" s="117">
        <f t="shared" si="3"/>
        <v>1650</v>
      </c>
      <c r="T49" s="112"/>
      <c r="U49" s="112"/>
      <c r="V49" s="118">
        <f t="shared" si="4"/>
        <v>0</v>
      </c>
      <c r="W49" s="117">
        <f t="shared" si="5"/>
        <v>0</v>
      </c>
      <c r="X49" s="112"/>
      <c r="Y49" s="112"/>
      <c r="Z49" s="118">
        <f t="shared" si="6"/>
        <v>0</v>
      </c>
      <c r="AA49" s="117">
        <f t="shared" si="7"/>
        <v>0</v>
      </c>
    </row>
    <row r="50" spans="1:27" s="11" customFormat="1" x14ac:dyDescent="0.25">
      <c r="A50" s="93" t="s">
        <v>41</v>
      </c>
      <c r="B50" s="94">
        <v>262</v>
      </c>
      <c r="C50" s="94"/>
      <c r="D50" s="95">
        <v>18736</v>
      </c>
      <c r="E50" s="96" t="s">
        <v>74</v>
      </c>
      <c r="F50" s="95" t="s">
        <v>100</v>
      </c>
      <c r="G50" s="95">
        <v>60</v>
      </c>
      <c r="H50" s="95"/>
      <c r="I50" s="97"/>
      <c r="J50" s="97">
        <f t="shared" si="0"/>
        <v>0</v>
      </c>
      <c r="K50" s="97">
        <f t="shared" si="1"/>
        <v>0</v>
      </c>
      <c r="L50" s="94"/>
      <c r="M50" s="94"/>
      <c r="N50" s="98">
        <v>0</v>
      </c>
      <c r="O50" s="99">
        <v>0</v>
      </c>
      <c r="P50" s="94"/>
      <c r="Q50" s="94"/>
      <c r="R50" s="100">
        <f t="shared" si="2"/>
        <v>0</v>
      </c>
      <c r="S50" s="99">
        <f t="shared" si="3"/>
        <v>0</v>
      </c>
      <c r="T50" s="94">
        <v>10</v>
      </c>
      <c r="U50" s="94"/>
      <c r="V50" s="100">
        <f t="shared" si="4"/>
        <v>0</v>
      </c>
      <c r="W50" s="99">
        <f t="shared" si="5"/>
        <v>0</v>
      </c>
      <c r="X50" s="94"/>
      <c r="Y50" s="94"/>
      <c r="Z50" s="100">
        <f t="shared" si="6"/>
        <v>0</v>
      </c>
      <c r="AA50" s="99">
        <f t="shared" si="7"/>
        <v>0</v>
      </c>
    </row>
    <row r="51" spans="1:27" s="11" customFormat="1" x14ac:dyDescent="0.25">
      <c r="A51" s="93" t="s">
        <v>41</v>
      </c>
      <c r="B51" s="94">
        <v>263</v>
      </c>
      <c r="C51" s="94"/>
      <c r="D51" s="95">
        <v>126047</v>
      </c>
      <c r="E51" s="96" t="s">
        <v>92</v>
      </c>
      <c r="F51" s="95" t="s">
        <v>100</v>
      </c>
      <c r="G51" s="95">
        <v>5</v>
      </c>
      <c r="H51" s="95"/>
      <c r="I51" s="97"/>
      <c r="J51" s="97">
        <f t="shared" si="0"/>
        <v>0</v>
      </c>
      <c r="K51" s="97">
        <f t="shared" si="1"/>
        <v>0</v>
      </c>
      <c r="L51" s="94"/>
      <c r="M51" s="94"/>
      <c r="N51" s="98">
        <v>0</v>
      </c>
      <c r="O51" s="99">
        <v>0</v>
      </c>
      <c r="P51" s="94"/>
      <c r="Q51" s="94"/>
      <c r="R51" s="100">
        <f t="shared" si="2"/>
        <v>0</v>
      </c>
      <c r="S51" s="99">
        <f t="shared" si="3"/>
        <v>0</v>
      </c>
      <c r="T51" s="94">
        <v>5</v>
      </c>
      <c r="U51" s="94"/>
      <c r="V51" s="100">
        <f t="shared" si="4"/>
        <v>0</v>
      </c>
      <c r="W51" s="99">
        <f t="shared" si="5"/>
        <v>0</v>
      </c>
      <c r="X51" s="94"/>
      <c r="Y51" s="94"/>
      <c r="Z51" s="100">
        <f t="shared" si="6"/>
        <v>0</v>
      </c>
      <c r="AA51" s="99">
        <f t="shared" si="7"/>
        <v>0</v>
      </c>
    </row>
    <row r="52" spans="1:27" s="11" customFormat="1" x14ac:dyDescent="0.25">
      <c r="A52" s="93" t="s">
        <v>41</v>
      </c>
      <c r="B52" s="94">
        <v>268</v>
      </c>
      <c r="C52" s="94"/>
      <c r="D52" s="95">
        <v>6503</v>
      </c>
      <c r="E52" s="96" t="s">
        <v>93</v>
      </c>
      <c r="F52" s="95" t="s">
        <v>95</v>
      </c>
      <c r="G52" s="95">
        <v>12</v>
      </c>
      <c r="H52" s="95"/>
      <c r="I52" s="97"/>
      <c r="J52" s="97">
        <f t="shared" si="0"/>
        <v>0</v>
      </c>
      <c r="K52" s="97">
        <f t="shared" si="1"/>
        <v>0</v>
      </c>
      <c r="L52" s="94"/>
      <c r="M52" s="94"/>
      <c r="N52" s="98">
        <v>0</v>
      </c>
      <c r="O52" s="99">
        <v>0</v>
      </c>
      <c r="P52" s="94"/>
      <c r="Q52" s="94"/>
      <c r="R52" s="100">
        <f t="shared" si="2"/>
        <v>0</v>
      </c>
      <c r="S52" s="99">
        <f t="shared" si="3"/>
        <v>0</v>
      </c>
      <c r="T52" s="94">
        <v>12</v>
      </c>
      <c r="U52" s="94"/>
      <c r="V52" s="100">
        <f t="shared" si="4"/>
        <v>0</v>
      </c>
      <c r="W52" s="99">
        <f t="shared" si="5"/>
        <v>0</v>
      </c>
      <c r="X52" s="94"/>
      <c r="Y52" s="94"/>
      <c r="Z52" s="100">
        <f t="shared" si="6"/>
        <v>0</v>
      </c>
      <c r="AA52" s="99">
        <f t="shared" si="7"/>
        <v>0</v>
      </c>
    </row>
    <row r="53" spans="1:27" s="11" customFormat="1" x14ac:dyDescent="0.25">
      <c r="A53" s="111" t="s">
        <v>41</v>
      </c>
      <c r="B53" s="112">
        <v>281</v>
      </c>
      <c r="C53" s="112" t="s">
        <v>106</v>
      </c>
      <c r="D53" s="113">
        <v>24897</v>
      </c>
      <c r="E53" s="114" t="s">
        <v>75</v>
      </c>
      <c r="F53" s="113" t="s">
        <v>95</v>
      </c>
      <c r="G53" s="113">
        <v>5</v>
      </c>
      <c r="H53" s="113">
        <v>5</v>
      </c>
      <c r="I53" s="115">
        <v>7.42</v>
      </c>
      <c r="J53" s="115">
        <f t="shared" si="0"/>
        <v>37.1</v>
      </c>
      <c r="K53" s="115">
        <f t="shared" si="1"/>
        <v>37.1</v>
      </c>
      <c r="L53" s="112"/>
      <c r="M53" s="112"/>
      <c r="N53" s="116">
        <v>0</v>
      </c>
      <c r="O53" s="117">
        <v>0</v>
      </c>
      <c r="P53" s="112">
        <v>5</v>
      </c>
      <c r="Q53" s="112">
        <v>5</v>
      </c>
      <c r="R53" s="118">
        <f t="shared" si="2"/>
        <v>37.1</v>
      </c>
      <c r="S53" s="117">
        <f t="shared" si="3"/>
        <v>37.1</v>
      </c>
      <c r="T53" s="112"/>
      <c r="U53" s="112"/>
      <c r="V53" s="118">
        <f t="shared" si="4"/>
        <v>0</v>
      </c>
      <c r="W53" s="117">
        <f t="shared" si="5"/>
        <v>0</v>
      </c>
      <c r="X53" s="112"/>
      <c r="Y53" s="112"/>
      <c r="Z53" s="118">
        <f t="shared" si="6"/>
        <v>0</v>
      </c>
      <c r="AA53" s="117">
        <f t="shared" si="7"/>
        <v>0</v>
      </c>
    </row>
    <row r="54" spans="1:27" s="11" customFormat="1" x14ac:dyDescent="0.25">
      <c r="A54" s="111" t="s">
        <v>41</v>
      </c>
      <c r="B54" s="112">
        <v>282</v>
      </c>
      <c r="C54" s="112" t="s">
        <v>112</v>
      </c>
      <c r="D54" s="113">
        <v>48931</v>
      </c>
      <c r="E54" s="114" t="s">
        <v>76</v>
      </c>
      <c r="F54" s="113" t="s">
        <v>97</v>
      </c>
      <c r="G54" s="113">
        <v>2</v>
      </c>
      <c r="H54" s="113">
        <v>2</v>
      </c>
      <c r="I54" s="115">
        <v>85</v>
      </c>
      <c r="J54" s="115">
        <f t="shared" si="0"/>
        <v>170</v>
      </c>
      <c r="K54" s="115">
        <f t="shared" si="1"/>
        <v>170</v>
      </c>
      <c r="L54" s="112"/>
      <c r="M54" s="112"/>
      <c r="N54" s="116">
        <v>0</v>
      </c>
      <c r="O54" s="117">
        <v>0</v>
      </c>
      <c r="P54" s="112">
        <v>2</v>
      </c>
      <c r="Q54" s="112">
        <v>2</v>
      </c>
      <c r="R54" s="118">
        <f t="shared" si="2"/>
        <v>170</v>
      </c>
      <c r="S54" s="117">
        <f t="shared" si="3"/>
        <v>170</v>
      </c>
      <c r="T54" s="112"/>
      <c r="U54" s="112"/>
      <c r="V54" s="118">
        <f t="shared" si="4"/>
        <v>0</v>
      </c>
      <c r="W54" s="117">
        <f t="shared" si="5"/>
        <v>0</v>
      </c>
      <c r="X54" s="112"/>
      <c r="Y54" s="112"/>
      <c r="Z54" s="118">
        <f t="shared" si="6"/>
        <v>0</v>
      </c>
      <c r="AA54" s="117">
        <f t="shared" si="7"/>
        <v>0</v>
      </c>
    </row>
    <row r="55" spans="1:27" s="11" customFormat="1" x14ac:dyDescent="0.25">
      <c r="A55" s="93" t="s">
        <v>41</v>
      </c>
      <c r="B55" s="94">
        <v>300</v>
      </c>
      <c r="C55" s="94"/>
      <c r="D55" s="95">
        <v>69359</v>
      </c>
      <c r="E55" s="96" t="s">
        <v>77</v>
      </c>
      <c r="F55" s="95" t="s">
        <v>95</v>
      </c>
      <c r="G55" s="95">
        <v>10</v>
      </c>
      <c r="H55" s="95"/>
      <c r="I55" s="97"/>
      <c r="J55" s="97">
        <f t="shared" si="0"/>
        <v>0</v>
      </c>
      <c r="K55" s="97">
        <f t="shared" si="1"/>
        <v>0</v>
      </c>
      <c r="L55" s="94"/>
      <c r="M55" s="94"/>
      <c r="N55" s="98">
        <v>0</v>
      </c>
      <c r="O55" s="99">
        <v>0</v>
      </c>
      <c r="P55" s="94">
        <v>10</v>
      </c>
      <c r="Q55" s="94"/>
      <c r="R55" s="100">
        <f t="shared" si="2"/>
        <v>0</v>
      </c>
      <c r="S55" s="99">
        <f t="shared" si="3"/>
        <v>0</v>
      </c>
      <c r="T55" s="94"/>
      <c r="U55" s="94"/>
      <c r="V55" s="100">
        <f t="shared" si="4"/>
        <v>0</v>
      </c>
      <c r="W55" s="99">
        <f t="shared" si="5"/>
        <v>0</v>
      </c>
      <c r="X55" s="94"/>
      <c r="Y55" s="94"/>
      <c r="Z55" s="100">
        <f t="shared" si="6"/>
        <v>0</v>
      </c>
      <c r="AA55" s="99">
        <f t="shared" si="7"/>
        <v>0</v>
      </c>
    </row>
    <row r="56" spans="1:27" s="11" customFormat="1" x14ac:dyDescent="0.25">
      <c r="A56" s="111" t="s">
        <v>41</v>
      </c>
      <c r="B56" s="112">
        <v>305</v>
      </c>
      <c r="C56" s="112" t="s">
        <v>112</v>
      </c>
      <c r="D56" s="113">
        <v>61544</v>
      </c>
      <c r="E56" s="114" t="s">
        <v>78</v>
      </c>
      <c r="F56" s="113" t="s">
        <v>100</v>
      </c>
      <c r="G56" s="113">
        <v>30</v>
      </c>
      <c r="H56" s="113">
        <v>30</v>
      </c>
      <c r="I56" s="115">
        <v>20.63</v>
      </c>
      <c r="J56" s="115">
        <f t="shared" si="0"/>
        <v>618.9</v>
      </c>
      <c r="K56" s="115">
        <f t="shared" si="1"/>
        <v>618.9</v>
      </c>
      <c r="L56" s="112"/>
      <c r="M56" s="112"/>
      <c r="N56" s="116">
        <v>0</v>
      </c>
      <c r="O56" s="117">
        <v>0</v>
      </c>
      <c r="P56" s="112">
        <v>30</v>
      </c>
      <c r="Q56" s="112">
        <v>30</v>
      </c>
      <c r="R56" s="118">
        <f t="shared" si="2"/>
        <v>618.9</v>
      </c>
      <c r="S56" s="117">
        <f t="shared" si="3"/>
        <v>618.9</v>
      </c>
      <c r="T56" s="112"/>
      <c r="U56" s="112"/>
      <c r="V56" s="118">
        <f t="shared" si="4"/>
        <v>0</v>
      </c>
      <c r="W56" s="117">
        <f t="shared" si="5"/>
        <v>0</v>
      </c>
      <c r="X56" s="112"/>
      <c r="Y56" s="112"/>
      <c r="Z56" s="118">
        <f t="shared" si="6"/>
        <v>0</v>
      </c>
      <c r="AA56" s="117">
        <f t="shared" si="7"/>
        <v>0</v>
      </c>
    </row>
    <row r="57" spans="1:27" s="11" customFormat="1" x14ac:dyDescent="0.25">
      <c r="A57" s="111" t="s">
        <v>41</v>
      </c>
      <c r="B57" s="112">
        <v>308</v>
      </c>
      <c r="C57" s="112" t="s">
        <v>112</v>
      </c>
      <c r="D57" s="113">
        <v>9566</v>
      </c>
      <c r="E57" s="114" t="s">
        <v>94</v>
      </c>
      <c r="F57" s="113" t="s">
        <v>100</v>
      </c>
      <c r="G57" s="113">
        <v>20</v>
      </c>
      <c r="H57" s="113">
        <v>20</v>
      </c>
      <c r="I57" s="115">
        <v>26</v>
      </c>
      <c r="J57" s="115">
        <f t="shared" si="0"/>
        <v>520</v>
      </c>
      <c r="K57" s="115">
        <f t="shared" si="1"/>
        <v>520</v>
      </c>
      <c r="L57" s="112"/>
      <c r="M57" s="112"/>
      <c r="N57" s="116">
        <v>0</v>
      </c>
      <c r="O57" s="117">
        <v>0</v>
      </c>
      <c r="P57" s="112"/>
      <c r="Q57" s="112"/>
      <c r="R57" s="118">
        <f t="shared" si="2"/>
        <v>0</v>
      </c>
      <c r="S57" s="117">
        <f t="shared" si="3"/>
        <v>0</v>
      </c>
      <c r="T57" s="112">
        <v>20</v>
      </c>
      <c r="U57" s="112">
        <v>20</v>
      </c>
      <c r="V57" s="118">
        <f t="shared" si="4"/>
        <v>520</v>
      </c>
      <c r="W57" s="117">
        <f t="shared" si="5"/>
        <v>520</v>
      </c>
      <c r="X57" s="112"/>
      <c r="Y57" s="112"/>
      <c r="Z57" s="118">
        <f t="shared" si="6"/>
        <v>0</v>
      </c>
      <c r="AA57" s="117">
        <f t="shared" si="7"/>
        <v>0</v>
      </c>
    </row>
    <row r="58" spans="1:27" s="11" customFormat="1" x14ac:dyDescent="0.25">
      <c r="A58" s="93" t="s">
        <v>41</v>
      </c>
      <c r="B58" s="94">
        <v>310</v>
      </c>
      <c r="C58" s="94"/>
      <c r="D58" s="95">
        <v>7810</v>
      </c>
      <c r="E58" s="96" t="s">
        <v>43</v>
      </c>
      <c r="F58" s="95" t="s">
        <v>95</v>
      </c>
      <c r="G58" s="95">
        <v>20</v>
      </c>
      <c r="H58" s="95"/>
      <c r="I58" s="97">
        <v>0</v>
      </c>
      <c r="J58" s="97">
        <f t="shared" si="0"/>
        <v>0</v>
      </c>
      <c r="K58" s="97">
        <f t="shared" si="1"/>
        <v>0</v>
      </c>
      <c r="L58" s="94"/>
      <c r="M58" s="94"/>
      <c r="N58" s="98">
        <v>0</v>
      </c>
      <c r="O58" s="99">
        <v>0</v>
      </c>
      <c r="P58" s="94"/>
      <c r="Q58" s="94"/>
      <c r="R58" s="100">
        <f t="shared" si="2"/>
        <v>0</v>
      </c>
      <c r="S58" s="99">
        <f t="shared" si="3"/>
        <v>0</v>
      </c>
      <c r="T58" s="94"/>
      <c r="U58" s="94"/>
      <c r="V58" s="100">
        <f t="shared" si="4"/>
        <v>0</v>
      </c>
      <c r="W58" s="99">
        <f t="shared" si="5"/>
        <v>0</v>
      </c>
      <c r="X58" s="94"/>
      <c r="Y58" s="94"/>
      <c r="Z58" s="100">
        <f t="shared" si="6"/>
        <v>0</v>
      </c>
      <c r="AA58" s="99">
        <f t="shared" si="7"/>
        <v>0</v>
      </c>
    </row>
    <row r="59" spans="1:27" x14ac:dyDescent="0.25">
      <c r="A59" s="90" t="s">
        <v>18</v>
      </c>
      <c r="B59" s="91"/>
      <c r="C59" s="91"/>
      <c r="D59" s="91"/>
      <c r="E59" s="91"/>
      <c r="F59" s="91"/>
      <c r="G59" s="91"/>
      <c r="H59" s="91"/>
      <c r="I59" s="92"/>
      <c r="J59" s="12">
        <f>SUM(J6:J58)</f>
        <v>8116.12</v>
      </c>
      <c r="K59" s="13">
        <f>SUM(K6:K58)</f>
        <v>8116.12</v>
      </c>
      <c r="L59" s="14"/>
      <c r="M59" s="14"/>
      <c r="N59" s="15">
        <f>SUM(N58:N58)</f>
        <v>0</v>
      </c>
      <c r="O59" s="16">
        <f>SUM(O58:O58)</f>
        <v>0</v>
      </c>
      <c r="P59" s="14"/>
      <c r="Q59" s="14"/>
      <c r="R59" s="17">
        <f>SUM(R6:R58)</f>
        <v>5364.3</v>
      </c>
      <c r="S59" s="16">
        <f>SUM(S6:S58)</f>
        <v>5364.3</v>
      </c>
      <c r="T59" s="14"/>
      <c r="U59" s="14"/>
      <c r="V59" s="15">
        <f>SUM(V6:V58)</f>
        <v>2735.97</v>
      </c>
      <c r="W59" s="16">
        <f>SUM(W6:W58)</f>
        <v>2735.97</v>
      </c>
      <c r="X59" s="14"/>
      <c r="Y59" s="14"/>
      <c r="Z59" s="15">
        <f>SUM(Z6:Z58)</f>
        <v>15.85</v>
      </c>
      <c r="AA59" s="16">
        <f>SUM(AA6:AA58)</f>
        <v>15.85</v>
      </c>
    </row>
    <row r="60" spans="1:27" x14ac:dyDescent="0.25">
      <c r="A60" s="18"/>
      <c r="B60" s="19"/>
      <c r="C60" s="20"/>
      <c r="D60" s="19"/>
      <c r="E60" s="18"/>
      <c r="F60" s="19"/>
      <c r="G60" s="19"/>
      <c r="H60" s="19"/>
      <c r="I60" s="21"/>
      <c r="J60" s="21"/>
      <c r="K60" s="22"/>
      <c r="L60" s="18"/>
      <c r="M60" s="18"/>
      <c r="N60" s="23"/>
      <c r="O60" s="23"/>
    </row>
    <row r="61" spans="1:27" x14ac:dyDescent="0.25">
      <c r="I61" s="31"/>
      <c r="J61" s="31"/>
      <c r="K61" s="31"/>
    </row>
    <row r="62" spans="1:27" x14ac:dyDescent="0.25">
      <c r="A62" s="32"/>
      <c r="B62" s="33"/>
      <c r="C62" s="33"/>
      <c r="D62" s="33"/>
      <c r="E62" s="32"/>
      <c r="F62" s="33"/>
      <c r="G62" s="33"/>
      <c r="H62" s="32"/>
      <c r="L62" s="32"/>
      <c r="M62" s="32"/>
      <c r="N62" s="66" t="s">
        <v>19</v>
      </c>
      <c r="O62" s="66"/>
      <c r="P62" s="66"/>
      <c r="Q62" s="66"/>
      <c r="S62" s="64" t="s">
        <v>20</v>
      </c>
      <c r="T62" s="67"/>
      <c r="U62" s="67"/>
      <c r="V62" s="65"/>
      <c r="X62"/>
      <c r="Y62"/>
      <c r="Z62"/>
    </row>
    <row r="63" spans="1:27" x14ac:dyDescent="0.25">
      <c r="C63" s="28"/>
      <c r="L63" s="32"/>
      <c r="M63" s="32"/>
      <c r="N63" s="35" t="s">
        <v>21</v>
      </c>
      <c r="O63" s="36" t="s">
        <v>22</v>
      </c>
      <c r="P63" s="81" t="s">
        <v>23</v>
      </c>
      <c r="Q63" s="81"/>
      <c r="S63" s="37" t="s">
        <v>5</v>
      </c>
      <c r="T63" s="82" t="s">
        <v>22</v>
      </c>
      <c r="U63" s="82"/>
      <c r="V63" s="38" t="s">
        <v>23</v>
      </c>
      <c r="X63" s="26"/>
      <c r="Y63"/>
      <c r="Z63"/>
      <c r="AA63"/>
    </row>
    <row r="64" spans="1:27" x14ac:dyDescent="0.25">
      <c r="A64" s="83" t="s">
        <v>24</v>
      </c>
      <c r="B64" s="83"/>
      <c r="C64" s="83"/>
      <c r="D64" s="83"/>
      <c r="E64" s="83"/>
      <c r="F64" s="39"/>
      <c r="I64" s="64" t="s">
        <v>25</v>
      </c>
      <c r="J64" s="67"/>
      <c r="K64" s="65"/>
      <c r="L64" s="32"/>
      <c r="N64" s="40" t="s">
        <v>1</v>
      </c>
      <c r="O64" s="41">
        <f>N59</f>
        <v>0</v>
      </c>
      <c r="P64" s="78">
        <f>O59</f>
        <v>0</v>
      </c>
      <c r="Q64" s="78"/>
      <c r="S64" s="120" t="s">
        <v>102</v>
      </c>
      <c r="T64" s="68">
        <f>SUMIF(C$6:C$58,S64,J$6:J$58)</f>
        <v>220.23</v>
      </c>
      <c r="U64" s="68"/>
      <c r="V64" s="42">
        <f>SUMIF(C$6:C$58,S64,K$6:K$58)</f>
        <v>220.23</v>
      </c>
      <c r="W64" s="43"/>
      <c r="X64" s="43"/>
      <c r="Y64"/>
      <c r="Z64"/>
      <c r="AA64"/>
    </row>
    <row r="65" spans="1:27" x14ac:dyDescent="0.25">
      <c r="A65" s="77" t="s">
        <v>26</v>
      </c>
      <c r="B65" s="77"/>
      <c r="C65" s="77"/>
      <c r="D65" s="77"/>
      <c r="E65" s="77"/>
      <c r="F65" s="55"/>
      <c r="G65" s="56"/>
      <c r="H65" s="34"/>
      <c r="I65" s="37" t="s">
        <v>27</v>
      </c>
      <c r="J65" s="37" t="s">
        <v>22</v>
      </c>
      <c r="K65" s="37" t="s">
        <v>23</v>
      </c>
      <c r="N65" s="40" t="s">
        <v>113</v>
      </c>
      <c r="O65" s="41">
        <f>R59</f>
        <v>5364.3</v>
      </c>
      <c r="P65" s="78">
        <f>S59</f>
        <v>5364.3</v>
      </c>
      <c r="Q65" s="78"/>
      <c r="S65" s="120" t="s">
        <v>103</v>
      </c>
      <c r="T65" s="68">
        <f t="shared" ref="T65:T73" si="8">SUMIF(C$6:C$58,S65,J$6:J$58)</f>
        <v>328.29999999999995</v>
      </c>
      <c r="U65" s="68"/>
      <c r="V65" s="42">
        <f t="shared" ref="V65:V73" si="9">SUMIF(C$6:C$58,S65,K$6:K$58)</f>
        <v>328.29999999999995</v>
      </c>
      <c r="W65" s="43"/>
      <c r="X65" s="43"/>
      <c r="Y65"/>
      <c r="Z65"/>
      <c r="AA65"/>
    </row>
    <row r="66" spans="1:27" x14ac:dyDescent="0.25">
      <c r="A66" s="79" t="s">
        <v>28</v>
      </c>
      <c r="B66" s="79"/>
      <c r="C66" s="79"/>
      <c r="D66" s="79"/>
      <c r="E66" s="79"/>
      <c r="F66" s="55"/>
      <c r="G66" s="56"/>
      <c r="H66" s="34"/>
      <c r="I66" s="44" t="s">
        <v>31</v>
      </c>
      <c r="J66" s="45">
        <f>J59</f>
        <v>8116.12</v>
      </c>
      <c r="K66" s="42">
        <f>K59</f>
        <v>8116.12</v>
      </c>
      <c r="N66" s="40" t="s">
        <v>2</v>
      </c>
      <c r="O66" s="41">
        <f>V59</f>
        <v>2735.97</v>
      </c>
      <c r="P66" s="101">
        <f>W59</f>
        <v>2735.97</v>
      </c>
      <c r="Q66" s="102"/>
      <c r="S66" s="120" t="s">
        <v>104</v>
      </c>
      <c r="T66" s="68">
        <f t="shared" si="8"/>
        <v>272.7</v>
      </c>
      <c r="U66" s="68"/>
      <c r="V66" s="42">
        <f t="shared" si="9"/>
        <v>272.7</v>
      </c>
      <c r="W66" s="43"/>
      <c r="X66" s="43"/>
      <c r="Y66"/>
      <c r="Z66"/>
      <c r="AA66"/>
    </row>
    <row r="67" spans="1:27" x14ac:dyDescent="0.25">
      <c r="A67" s="74" t="s">
        <v>30</v>
      </c>
      <c r="B67" s="74"/>
      <c r="C67" s="74"/>
      <c r="D67" s="74"/>
      <c r="E67" s="74"/>
      <c r="F67" s="55"/>
      <c r="G67" s="56"/>
      <c r="H67" s="34"/>
      <c r="I67" s="44" t="s">
        <v>33</v>
      </c>
      <c r="J67" s="45">
        <v>0</v>
      </c>
      <c r="K67" s="42">
        <v>0</v>
      </c>
      <c r="L67" s="48"/>
      <c r="N67" s="40" t="s">
        <v>114</v>
      </c>
      <c r="O67" s="41">
        <f>Z59</f>
        <v>15.85</v>
      </c>
      <c r="P67" s="101">
        <f>AA59</f>
        <v>15.85</v>
      </c>
      <c r="Q67" s="102"/>
      <c r="S67" s="120" t="s">
        <v>105</v>
      </c>
      <c r="T67" s="68">
        <f t="shared" si="8"/>
        <v>600</v>
      </c>
      <c r="U67" s="68"/>
      <c r="V67" s="42">
        <f t="shared" si="9"/>
        <v>600</v>
      </c>
      <c r="W67" s="43"/>
      <c r="X67" s="43"/>
      <c r="Y67"/>
      <c r="Z67"/>
      <c r="AA67"/>
    </row>
    <row r="68" spans="1:27" x14ac:dyDescent="0.25">
      <c r="A68" s="75" t="s">
        <v>32</v>
      </c>
      <c r="B68" s="75"/>
      <c r="C68" s="75"/>
      <c r="D68" s="75"/>
      <c r="E68" s="75"/>
      <c r="G68" s="56"/>
      <c r="H68" s="34"/>
      <c r="I68" s="35" t="s">
        <v>18</v>
      </c>
      <c r="J68" s="50">
        <f>J66+J67</f>
        <v>8116.12</v>
      </c>
      <c r="K68" s="49">
        <f>K66+K67</f>
        <v>8116.12</v>
      </c>
      <c r="N68" s="46" t="s">
        <v>29</v>
      </c>
      <c r="O68" s="47">
        <f>SUM(O64:O67)</f>
        <v>8116.1200000000008</v>
      </c>
      <c r="P68" s="80">
        <f>SUM(P64:Q67)</f>
        <v>8116.1200000000008</v>
      </c>
      <c r="Q68" s="80"/>
      <c r="S68" s="120" t="s">
        <v>106</v>
      </c>
      <c r="T68" s="68">
        <f t="shared" si="8"/>
        <v>47.2</v>
      </c>
      <c r="U68" s="68"/>
      <c r="V68" s="42">
        <f t="shared" si="9"/>
        <v>47.2</v>
      </c>
      <c r="W68" s="43"/>
      <c r="X68" s="43"/>
      <c r="Y68"/>
      <c r="Z68"/>
      <c r="AA68"/>
    </row>
    <row r="69" spans="1:27" x14ac:dyDescent="0.25">
      <c r="A69" s="76" t="s">
        <v>35</v>
      </c>
      <c r="B69" s="76"/>
      <c r="C69" s="76"/>
      <c r="D69" s="76"/>
      <c r="E69" s="76"/>
      <c r="G69" s="56"/>
      <c r="H69" s="34"/>
      <c r="S69" s="120" t="s">
        <v>107</v>
      </c>
      <c r="T69" s="68">
        <f t="shared" si="8"/>
        <v>2706.1</v>
      </c>
      <c r="U69" s="68"/>
      <c r="V69" s="42">
        <f t="shared" si="9"/>
        <v>2706.1</v>
      </c>
      <c r="W69" s="43"/>
      <c r="X69" s="43"/>
      <c r="Y69"/>
      <c r="Z69"/>
      <c r="AA69"/>
    </row>
    <row r="70" spans="1:27" x14ac:dyDescent="0.25">
      <c r="A70" s="72" t="s">
        <v>36</v>
      </c>
      <c r="B70" s="72"/>
      <c r="C70" s="72"/>
      <c r="D70" s="72"/>
      <c r="E70" s="72"/>
      <c r="G70" s="56"/>
      <c r="H70" s="34"/>
      <c r="K70" s="54"/>
      <c r="N70" s="49" t="s">
        <v>34</v>
      </c>
      <c r="O70" s="49" t="s">
        <v>22</v>
      </c>
      <c r="P70" s="66" t="s">
        <v>23</v>
      </c>
      <c r="Q70" s="66"/>
      <c r="S70" s="120" t="s">
        <v>108</v>
      </c>
      <c r="T70" s="68">
        <f t="shared" si="8"/>
        <v>557.41999999999996</v>
      </c>
      <c r="U70" s="68"/>
      <c r="V70" s="42">
        <f t="shared" si="9"/>
        <v>557.41999999999996</v>
      </c>
      <c r="X70" s="26"/>
      <c r="Y70"/>
      <c r="Z70"/>
      <c r="AA70"/>
    </row>
    <row r="71" spans="1:27" x14ac:dyDescent="0.25">
      <c r="A71" s="73" t="s">
        <v>37</v>
      </c>
      <c r="B71" s="73"/>
      <c r="C71" s="73"/>
      <c r="D71" s="73"/>
      <c r="E71" s="73"/>
      <c r="G71" s="56"/>
      <c r="H71" s="26"/>
      <c r="N71" s="51" t="s">
        <v>41</v>
      </c>
      <c r="O71" s="52">
        <f>SUMIF(A6:A58,N71,J6:J58)</f>
        <v>8116.12</v>
      </c>
      <c r="P71" s="68">
        <f>SUMIF(A6:A58,N71,K6:K58)</f>
        <v>8116.12</v>
      </c>
      <c r="Q71" s="68">
        <f>SUMIF(G$58:G$58,O71,Q$58:Q$58)</f>
        <v>0</v>
      </c>
      <c r="S71" s="120" t="s">
        <v>109</v>
      </c>
      <c r="T71" s="68">
        <f t="shared" si="8"/>
        <v>1710.4</v>
      </c>
      <c r="U71" s="68"/>
      <c r="V71" s="42">
        <f t="shared" si="9"/>
        <v>1710.4</v>
      </c>
      <c r="W71" s="24"/>
      <c r="Y71"/>
      <c r="Z71"/>
      <c r="AA71"/>
    </row>
    <row r="72" spans="1:27" x14ac:dyDescent="0.25">
      <c r="A72" s="69" t="s">
        <v>38</v>
      </c>
      <c r="B72" s="69"/>
      <c r="C72" s="69"/>
      <c r="D72" s="69"/>
      <c r="E72" s="69"/>
      <c r="F72" s="70"/>
      <c r="G72" s="71"/>
      <c r="H72" s="34"/>
      <c r="N72" s="53"/>
      <c r="O72" s="52">
        <f>SUMIF(A$58:A$58,N72,J$58:J$58)</f>
        <v>0</v>
      </c>
      <c r="P72" s="68">
        <f>SUMIF(A$58:A$58,N72,K$58:K$58)</f>
        <v>0</v>
      </c>
      <c r="Q72" s="68">
        <f>SUMIF(G$58:G$58,O72,Q$58:Q$58)</f>
        <v>0</v>
      </c>
      <c r="S72" s="120" t="s">
        <v>110</v>
      </c>
      <c r="T72" s="68">
        <f t="shared" si="8"/>
        <v>286</v>
      </c>
      <c r="U72" s="68"/>
      <c r="V72" s="42">
        <f t="shared" si="9"/>
        <v>286</v>
      </c>
      <c r="W72" s="24"/>
      <c r="Y72"/>
      <c r="Z72"/>
      <c r="AA72"/>
    </row>
    <row r="73" spans="1:27" x14ac:dyDescent="0.25">
      <c r="C73" s="28"/>
      <c r="G73" s="56"/>
      <c r="H73" s="34"/>
      <c r="N73" s="53"/>
      <c r="O73" s="52">
        <f>SUMIF(A$58:A$58,N73,J$58:J$58)</f>
        <v>0</v>
      </c>
      <c r="P73" s="68">
        <f>SUMIF(A$58:A$58,N73,K$58:K$58)</f>
        <v>0</v>
      </c>
      <c r="Q73" s="68">
        <f>SUMIF(G$58:G$58,O73,Q$58:Q$58)</f>
        <v>0</v>
      </c>
      <c r="S73" s="120" t="s">
        <v>111</v>
      </c>
      <c r="T73" s="68">
        <f t="shared" si="8"/>
        <v>78.87</v>
      </c>
      <c r="U73" s="68"/>
      <c r="V73" s="42">
        <f t="shared" si="9"/>
        <v>78.87</v>
      </c>
      <c r="X73" s="26"/>
      <c r="Y73"/>
      <c r="Z73"/>
      <c r="AA73"/>
    </row>
    <row r="74" spans="1:27" x14ac:dyDescent="0.25">
      <c r="C74" s="28"/>
      <c r="N74" s="46" t="s">
        <v>18</v>
      </c>
      <c r="O74" s="46">
        <f>SUM(O71:O73)</f>
        <v>8116.12</v>
      </c>
      <c r="P74" s="66">
        <f>SUM(P71:P73)</f>
        <v>8116.12</v>
      </c>
      <c r="Q74" s="66"/>
      <c r="S74" s="120" t="s">
        <v>112</v>
      </c>
      <c r="T74" s="68">
        <f>SUMIF(C$6:C$58,S74,J$6:J$58)</f>
        <v>1308.9000000000001</v>
      </c>
      <c r="U74" s="68"/>
      <c r="V74" s="42">
        <f>SUMIF(C$6:C$58,S74,K$6:K$58)</f>
        <v>1308.9000000000001</v>
      </c>
      <c r="X74" s="26"/>
      <c r="Y74"/>
      <c r="Z74"/>
      <c r="AA74"/>
    </row>
    <row r="75" spans="1:27" x14ac:dyDescent="0.25">
      <c r="C75" s="28"/>
      <c r="N75" s="57"/>
      <c r="O75" s="32"/>
      <c r="S75" s="35" t="s">
        <v>18</v>
      </c>
      <c r="T75" s="66">
        <f>SUM(T64:U74)</f>
        <v>8116.1200000000008</v>
      </c>
      <c r="U75" s="66"/>
      <c r="V75" s="49">
        <f>SUM(V64:V74)</f>
        <v>8116.1200000000008</v>
      </c>
      <c r="X75" s="26"/>
      <c r="Y75"/>
      <c r="Z75"/>
      <c r="AA75"/>
    </row>
    <row r="76" spans="1:27" x14ac:dyDescent="0.25">
      <c r="C76" s="28"/>
      <c r="Q76" s="61"/>
      <c r="X76" s="26"/>
      <c r="Y76"/>
      <c r="Z76"/>
      <c r="AA76"/>
    </row>
    <row r="77" spans="1:27" x14ac:dyDescent="0.25">
      <c r="C77" s="28"/>
      <c r="Q77" s="61"/>
      <c r="T77" s="26"/>
      <c r="U77"/>
      <c r="V77"/>
      <c r="W77"/>
      <c r="X77"/>
      <c r="Y77"/>
      <c r="Z77"/>
      <c r="AA77"/>
    </row>
    <row r="78" spans="1:27" x14ac:dyDescent="0.25">
      <c r="C78" s="28"/>
      <c r="T78" s="26"/>
      <c r="U78"/>
      <c r="V78"/>
      <c r="W78"/>
      <c r="X78"/>
      <c r="Y78"/>
      <c r="Z78"/>
      <c r="AA78"/>
    </row>
    <row r="79" spans="1:27" x14ac:dyDescent="0.25">
      <c r="C79" s="28"/>
      <c r="K79" s="25"/>
      <c r="T79" s="26"/>
      <c r="U79"/>
      <c r="V79"/>
      <c r="W79"/>
      <c r="X79"/>
      <c r="Y79"/>
      <c r="Z79"/>
      <c r="AA79"/>
    </row>
    <row r="80" spans="1:27" x14ac:dyDescent="0.25">
      <c r="C80" s="28"/>
      <c r="K80" s="25"/>
      <c r="T80" s="26"/>
      <c r="U80"/>
      <c r="V80"/>
      <c r="W80"/>
      <c r="X80"/>
      <c r="Y80"/>
      <c r="Z80"/>
      <c r="AA80"/>
    </row>
    <row r="81" spans="3:27" x14ac:dyDescent="0.25">
      <c r="C81" s="28"/>
      <c r="R81" s="58"/>
      <c r="T81" s="26"/>
      <c r="U81"/>
      <c r="V81"/>
      <c r="W81"/>
      <c r="X81"/>
      <c r="Y81"/>
      <c r="Z81"/>
      <c r="AA81"/>
    </row>
    <row r="82" spans="3:27" x14ac:dyDescent="0.25">
      <c r="J82" s="60"/>
      <c r="R82" s="59"/>
      <c r="T82" s="26"/>
      <c r="U82"/>
      <c r="V82"/>
      <c r="W82"/>
      <c r="X82"/>
      <c r="Y82"/>
      <c r="Z82"/>
      <c r="AA82"/>
    </row>
    <row r="83" spans="3:27" x14ac:dyDescent="0.25">
      <c r="R83" s="59"/>
      <c r="X83" s="26"/>
      <c r="Y83"/>
      <c r="Z83"/>
      <c r="AA83"/>
    </row>
    <row r="84" spans="3:27" x14ac:dyDescent="0.25">
      <c r="L84" s="26"/>
      <c r="R84" s="59"/>
    </row>
    <row r="85" spans="3:27" x14ac:dyDescent="0.25">
      <c r="L85" s="26"/>
      <c r="R85" s="62"/>
    </row>
    <row r="86" spans="3:27" x14ac:dyDescent="0.25">
      <c r="R86" s="62"/>
    </row>
    <row r="87" spans="3:27" x14ac:dyDescent="0.25">
      <c r="R87" s="63"/>
    </row>
    <row r="88" spans="3:27" x14ac:dyDescent="0.25">
      <c r="R88" s="63"/>
    </row>
    <row r="89" spans="3:27" x14ac:dyDescent="0.25">
      <c r="R89" s="63"/>
    </row>
  </sheetData>
  <sheetProtection algorithmName="SHA-512" hashValue="3V0TFKEt8NEIJRZ/HhBdkvgRcx4AYGUN/IQKcGM93yQzCAqWE57B4KcmXN0jlFt86DXPLCwlYDSRM96j7tRd4A==" saltValue="xbWEaBLvz/pK/TFbz5wcOA==" spinCount="100000" sheet="1" objects="1" scenarios="1"/>
  <mergeCells count="45">
    <mergeCell ref="P66:Q66"/>
    <mergeCell ref="P67:Q67"/>
    <mergeCell ref="X4:AA4"/>
    <mergeCell ref="A59:I59"/>
    <mergeCell ref="T4:W4"/>
    <mergeCell ref="A1:W1"/>
    <mergeCell ref="A2:W2"/>
    <mergeCell ref="A4:D4"/>
    <mergeCell ref="L4:O4"/>
    <mergeCell ref="P4:S4"/>
    <mergeCell ref="N62:Q62"/>
    <mergeCell ref="S62:V62"/>
    <mergeCell ref="P63:Q63"/>
    <mergeCell ref="T63:U63"/>
    <mergeCell ref="A64:E64"/>
    <mergeCell ref="I64:K64"/>
    <mergeCell ref="P64:Q64"/>
    <mergeCell ref="T64:U64"/>
    <mergeCell ref="A69:E69"/>
    <mergeCell ref="P71:Q71"/>
    <mergeCell ref="T69:U69"/>
    <mergeCell ref="A65:E65"/>
    <mergeCell ref="P65:Q65"/>
    <mergeCell ref="T65:U65"/>
    <mergeCell ref="A66:E66"/>
    <mergeCell ref="P68:Q68"/>
    <mergeCell ref="T66:U66"/>
    <mergeCell ref="A67:E67"/>
    <mergeCell ref="T67:U67"/>
    <mergeCell ref="A68:E68"/>
    <mergeCell ref="P70:Q70"/>
    <mergeCell ref="T68:U68"/>
    <mergeCell ref="T74:U74"/>
    <mergeCell ref="A70:E70"/>
    <mergeCell ref="P72:Q72"/>
    <mergeCell ref="T70:U70"/>
    <mergeCell ref="A71:E71"/>
    <mergeCell ref="P73:Q73"/>
    <mergeCell ref="T71:U71"/>
    <mergeCell ref="A72:E72"/>
    <mergeCell ref="F72:G72"/>
    <mergeCell ref="P74:Q74"/>
    <mergeCell ref="T72:U72"/>
    <mergeCell ref="T73:U73"/>
    <mergeCell ref="T75:U75"/>
  </mergeCells>
  <pageMargins left="0.511811024" right="0.511811024" top="0.78740157499999996" bottom="0.78740157499999996" header="0.31496062000000002" footer="0.31496062000000002"/>
  <pageSetup paperSize="9" orientation="portrait" verticalDpi="0" r:id="rId1"/>
  <ignoredErrors>
    <ignoredError sqref="I66:I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Expediente 2020-2021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dc:creator>
  <cp:lastModifiedBy>ICT</cp:lastModifiedBy>
  <dcterms:created xsi:type="dcterms:W3CDTF">2021-02-09T14:22:40Z</dcterms:created>
  <dcterms:modified xsi:type="dcterms:W3CDTF">2021-02-10T13:02:14Z</dcterms:modified>
</cp:coreProperties>
</file>