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is\Documents\ICT\Execução Orçamentária\Compras\Informática\"/>
    </mc:Choice>
  </mc:AlternateContent>
  <bookViews>
    <workbookView xWindow="0" yWindow="0" windowWidth="28800" windowHeight="11850"/>
  </bookViews>
  <sheets>
    <sheet name="Informática 2019 CUSTEIO" sheetId="2" r:id="rId1"/>
    <sheet name="Informática 18-19 Capital"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2" l="1"/>
  <c r="Q22" i="2"/>
  <c r="P21" i="2"/>
  <c r="P22" i="2"/>
  <c r="K31" i="3" l="1"/>
  <c r="L31" i="3"/>
  <c r="L30" i="3"/>
  <c r="L29" i="3"/>
  <c r="K29" i="3"/>
  <c r="M30" i="3"/>
  <c r="M31" i="3"/>
  <c r="O8" i="3" l="1"/>
  <c r="K8" i="3"/>
  <c r="I8" i="3"/>
  <c r="I6" i="3" l="1"/>
  <c r="K6" i="3"/>
  <c r="K7" i="3"/>
  <c r="I9" i="3"/>
  <c r="I12" i="3" s="1"/>
  <c r="K18" i="3" s="1"/>
  <c r="L18" i="3" s="1"/>
  <c r="K9" i="3"/>
  <c r="I10" i="3"/>
  <c r="K10" i="3"/>
  <c r="O10" i="3"/>
  <c r="O12" i="3" s="1"/>
  <c r="K20" i="3" s="1"/>
  <c r="I11" i="3"/>
  <c r="K11" i="3"/>
  <c r="L12" i="3"/>
  <c r="P12" i="3"/>
  <c r="Q12" i="3"/>
  <c r="K12" i="3" l="1"/>
  <c r="L19" i="3" s="1"/>
  <c r="L20" i="3"/>
  <c r="L24" i="3" s="1"/>
  <c r="K7" i="2" l="1"/>
  <c r="Q18" i="2" s="1"/>
  <c r="K8" i="2"/>
  <c r="K9" i="2"/>
  <c r="K10" i="2"/>
  <c r="Q19" i="2" s="1"/>
  <c r="K11" i="2"/>
  <c r="K6" i="2"/>
  <c r="J11" i="2"/>
  <c r="J10" i="2"/>
  <c r="P19" i="2" s="1"/>
  <c r="J9" i="2"/>
  <c r="J8" i="2"/>
  <c r="J7" i="2"/>
  <c r="J6" i="2"/>
  <c r="J12" i="2" l="1"/>
  <c r="J24" i="2" s="1"/>
  <c r="K12" i="2"/>
  <c r="P18" i="2"/>
  <c r="P20" i="2"/>
  <c r="Q20" i="2"/>
  <c r="Q23" i="2" s="1"/>
  <c r="K17" i="2"/>
  <c r="K18" i="2"/>
  <c r="J18" i="2"/>
  <c r="J17" i="2"/>
  <c r="P23" i="2" l="1"/>
  <c r="K19" i="2"/>
  <c r="J25" i="2"/>
  <c r="K24" i="2"/>
  <c r="J19" i="2"/>
  <c r="K25" i="2" l="1"/>
</calcChain>
</file>

<file path=xl/comments1.xml><?xml version="1.0" encoding="utf-8"?>
<comments xmlns="http://schemas.openxmlformats.org/spreadsheetml/2006/main">
  <authors>
    <author>ICT</author>
  </authors>
  <commentList>
    <comment ref="D7" authorId="0" shapeId="0">
      <text>
        <r>
          <rPr>
            <b/>
            <sz val="9"/>
            <color indexed="81"/>
            <rFont val="Segoe UI"/>
            <family val="2"/>
          </rPr>
          <t>ICT:</t>
        </r>
        <r>
          <rPr>
            <sz val="9"/>
            <color indexed="81"/>
            <rFont val="Segoe UI"/>
            <family val="2"/>
          </rPr>
          <t xml:space="preserve">
Sige Solicitado 51372
</t>
        </r>
      </text>
    </comment>
    <comment ref="H7" authorId="0" shapeId="0">
      <text>
        <r>
          <rPr>
            <b/>
            <sz val="9"/>
            <color indexed="81"/>
            <rFont val="Segoe UI"/>
            <family val="2"/>
          </rPr>
          <t>ICT:</t>
        </r>
        <r>
          <rPr>
            <sz val="9"/>
            <color indexed="81"/>
            <rFont val="Segoe UI"/>
            <family val="2"/>
          </rPr>
          <t xml:space="preserve">
R$ 4395,00
Reequilibrio economino
</t>
        </r>
      </text>
    </comment>
    <comment ref="D8" authorId="0" shapeId="0">
      <text>
        <r>
          <rPr>
            <b/>
            <sz val="9"/>
            <color indexed="81"/>
            <rFont val="Segoe UI"/>
            <family val="2"/>
          </rPr>
          <t>ICT:</t>
        </r>
        <r>
          <rPr>
            <sz val="9"/>
            <color indexed="81"/>
            <rFont val="Segoe UI"/>
            <family val="2"/>
          </rPr>
          <t xml:space="preserve">
Sige Solicitado 51372
</t>
        </r>
      </text>
    </comment>
    <comment ref="H8" authorId="0" shapeId="0">
      <text>
        <r>
          <rPr>
            <b/>
            <sz val="9"/>
            <color indexed="81"/>
            <rFont val="Segoe UI"/>
            <family val="2"/>
          </rPr>
          <t>ICT:</t>
        </r>
        <r>
          <rPr>
            <sz val="9"/>
            <color indexed="81"/>
            <rFont val="Segoe UI"/>
            <family val="2"/>
          </rPr>
          <t xml:space="preserve">
R$ 4395,00
Reequilibrio economino
</t>
        </r>
      </text>
    </comment>
    <comment ref="D10" authorId="0" shapeId="0">
      <text>
        <r>
          <rPr>
            <b/>
            <sz val="9"/>
            <color indexed="81"/>
            <rFont val="Segoe UI"/>
            <family val="2"/>
          </rPr>
          <t>ICT:</t>
        </r>
        <r>
          <rPr>
            <sz val="9"/>
            <color indexed="81"/>
            <rFont val="Segoe UI"/>
            <family val="2"/>
          </rPr>
          <t xml:space="preserve">
52687</t>
        </r>
      </text>
    </comment>
  </commentList>
</comments>
</file>

<file path=xl/sharedStrings.xml><?xml version="1.0" encoding="utf-8"?>
<sst xmlns="http://schemas.openxmlformats.org/spreadsheetml/2006/main" count="146" uniqueCount="83">
  <si>
    <t>Instituto de Ciência e Tecnologia - ICT</t>
  </si>
  <si>
    <t>270 - Pedido Geral - Aquisição de  equipamentos e suprimentos de informática - 2019</t>
  </si>
  <si>
    <t>Processo: 23087.011508/2018-63</t>
  </si>
  <si>
    <t>Pregão</t>
  </si>
  <si>
    <t>Item</t>
  </si>
  <si>
    <t>Empenho</t>
  </si>
  <si>
    <t>SIGE</t>
  </si>
  <si>
    <t>DESCRIÇÃO</t>
  </si>
  <si>
    <t>UN</t>
  </si>
  <si>
    <t>Sol.</t>
  </si>
  <si>
    <t>Emp</t>
  </si>
  <si>
    <t>R$ Unit.</t>
  </si>
  <si>
    <t>R$ Solicitado</t>
  </si>
  <si>
    <t>R$ Empenhado</t>
  </si>
  <si>
    <t>Equipe</t>
  </si>
  <si>
    <t>Apoio para digitação em teclado (?keypad?) com design ergonômico, com apoio para pulso acolchoado e feito em gel (não serão aceitos modelos com apoio feito em outro material, tais como plástico, borracha etc), superfície em tecido especial próprio para sua utilização contínua, base emborrachada para melhor fixação na mesa, com tamanho e formato padrão, com cantos arredondados. Cor: preta. Garantia: mínima de 06 meses.</t>
  </si>
  <si>
    <t>un</t>
  </si>
  <si>
    <t>Secretaria</t>
  </si>
  <si>
    <t>PE 35/2019</t>
  </si>
  <si>
    <t>Apresentador Laser Wireless - Wireless 2.4GHz com alcance de até 20m em lugares abertos: Receptor USB 2.,0; Cronômetro digital com visor em LCD com funções iniciar, pausar, continuar e reiniciar; apontador Laser; função Tela Preta (Microsoft Power Point Português BR); Led indicador de bateria fraca; Botão para alternar entre aplicativos do Windows ([Alt]) = [Tab]); roda de acesso rápido para voltar ou avançar vários slides com agilidade; Display LCD com luz de fundo; 2 pilhas AAA ( acompanham o produto); 3 anos de garantia.</t>
  </si>
  <si>
    <t>Mouse com fio USB com as seguintes características ou superior: Tecnologia óptica; Com Wheel/Scroll; Resolução de 800 DPI; Três botões (sendo 2 botões + 1 wheel); Não serão aceitos minimouses; Formato anatômico; Cor: preto; Ambidestro; Garantia de seis meses.</t>
  </si>
  <si>
    <t>Equipe 4</t>
  </si>
  <si>
    <t>Mouse pad adesivo, sem manta ou espuma, com a logomarca da Instituição impressa e coberta com laminado transparente na superfície superior próprio para utilização contínua e base adesiva para fixação na mesa, tamanho 23 cm x 16 cm, espessura máxima de 0,5 mm. Garantia: mínima de 06 meses.</t>
  </si>
  <si>
    <t>Mouse Pad Ergonômico com apoio para pulso acolchoado e feito em gel (não serão aceitos modelos com apoio feito em outro material, tais como plástico, borracha etc), superfície em tecido especial próprio para sua utilização contínua (o apoio para o pulso também deverá ser forrado), base emborrachada para melhor fixação na mesa, design ergonômico, que pode ser usado com todos os tipos de mouse, com tamanho padrão. Cor: preta. Garantia: mínima de 06 meses.</t>
  </si>
  <si>
    <t>Teclado com fio, Multimídia, USB com as seguintes características ou superior: Padrão de teclas ABNT2; Formato ergonômico; Teclas multimídia; Teclas de navegação (Internet); Teclas de atalho do Windows; Plug and play; Teclas fabricadas com gravação à laser; Cor: preto; Garantia de seis meses.</t>
  </si>
  <si>
    <t>Total</t>
  </si>
  <si>
    <t>LEGENDA</t>
  </si>
  <si>
    <t xml:space="preserve">Exercício 2019 (Por equipes) </t>
  </si>
  <si>
    <t>Pregão 35/2019</t>
  </si>
  <si>
    <t xml:space="preserve">Equipe </t>
  </si>
  <si>
    <t>Solicitado</t>
  </si>
  <si>
    <t>Empenhado</t>
  </si>
  <si>
    <t>Itens aceitos e apontados como sendo pesquisa - não serão empenhados</t>
  </si>
  <si>
    <t xml:space="preserve">Itens sem valor de referência </t>
  </si>
  <si>
    <t>Equipe 2</t>
  </si>
  <si>
    <t>TOTAL</t>
  </si>
  <si>
    <t>Itens Frustrados - cancelados na aceitação ou sem proposta válida</t>
  </si>
  <si>
    <t>Empresa impedida de contrartar com o poder público</t>
  </si>
  <si>
    <t xml:space="preserve">Total </t>
  </si>
  <si>
    <t>Registro de preço - Não empenhado, quantidade suficiente em estoque</t>
  </si>
  <si>
    <t>Compras 2018-2019 empenhados em 2020</t>
  </si>
  <si>
    <t>Itens empenhados - aguardando entrega</t>
  </si>
  <si>
    <t>Resultado Exercício 2019</t>
  </si>
  <si>
    <t>Itens recebidos - compra finalizada</t>
  </si>
  <si>
    <t>Exercício</t>
  </si>
  <si>
    <t>Total 2019</t>
  </si>
  <si>
    <t>Total 2020</t>
  </si>
  <si>
    <t>2020NE800508</t>
  </si>
  <si>
    <t>2020NE800509</t>
  </si>
  <si>
    <t>Itens entregues - compra finalizada</t>
  </si>
  <si>
    <t>Total empenhado</t>
  </si>
  <si>
    <t>Empresa impedida</t>
  </si>
  <si>
    <t>Prioridade III</t>
  </si>
  <si>
    <t>Prioridade II</t>
  </si>
  <si>
    <t>Prioridade  I</t>
  </si>
  <si>
    <t>Total inversão</t>
  </si>
  <si>
    <t>Pedido inicial</t>
  </si>
  <si>
    <t>Aguardando início do processo licitatório</t>
  </si>
  <si>
    <t>Resumo Aquisição de Equipamentos</t>
  </si>
  <si>
    <t>HD Externo com as seguintes configurações ou superior: Capacidade: 1,0 Terabyte; Conexão: USB Padrão 3.0; Sistema de arquivos: Pré-formatado para NTFS, compatível com Windows® XP, Windows Vista®, Windows 7; Mac OS® X Tiger®; Leopard®; Snow Leopard®, Linux e FreeBSD; Alimentação: Alimentada diretamente pela porta USB. Não necessita de fonte de alimentação separada. Acompanhando: Cabo USB e manuais; Garantia: mínimo 01 ano.</t>
  </si>
  <si>
    <t>PE 36/2019</t>
  </si>
  <si>
    <t>Gravador de voz digital com as seguintes especificações: Tempo de gravação - Memória integrada com um tempo máximo de gravação de 536 horas no modo LP (MP3 - 8 kbps), Scene Selectgravação (música, reuniões, entrevistas, ditado) para a configuração das melhores definições,Corte de ruído inteligente, Marca de faixa, Visor LCD, Gravação avançada - Operação por voz com sensibilidade do microfone alta/baixa e pastas para guardar e organizar as gravações, Suporte de vários idiomas, Cabo USB fornecido para ligação a PC e Mac®. Software de organização do áudio (apenas para funcionamento com PC),Memória flash embutida de 2 Gb. Entrada para cartão de memória microsd, Tempo de gravação: 534 horas e 25 minutos (Modo LP) 89 horas (Modo SP) 33 horas e 20 -minutos (Modo HQ) 22 horas e 15 minutos (Mogo SHQ). Função de gravação ativada por voz (VOR). Microfone embutido de alta sensibilidade (2 níveis:Low/High). Relógio e alarme. Registra data e hora da gravação. Conexão USB 2.0 para conexão com o computador e transferência de arquivos de alta velocidade. Indicador de carga de bateria. Visor de cristal líquido (LCD) de 2,8 cm x 2,2 cm grande para fácil visualização. Entrada para fone de ouvido e microfone externo. Alto-falante incorporado com potência de 250mw. Compatível com MP3 e WMA. Dimensões: 30mm x 103.5mm x 16mm (L x C x A). Alimentação: 2 pilhas AAA (inclusas), podendo utilizar pilhas recarregáveis. Longa duração da Pilha: Funciona 26 horas em gravação e 30 horas em reprodução. Acompanha software `Digital Voice Editor` para transferência, edição e conversão. Manual em Inglês e Espanhol. Fonte de Alimentação Externa. Resposta de Freqüência 75Hz-20kHz. Referência: Marca Sony ICD-PX312 ou de melhor qualidade. (TCU, Acórdão 2401/2006, 9.3.2 - Plenário).</t>
  </si>
  <si>
    <t>2019NE802379</t>
  </si>
  <si>
    <t>Digitalizador e leitor automático, para digitalização de livros encadernados e mantendo a paginação. Com Visualização na tela de texto, Visualização Exata, Visualização dividida - selecionáveis pelo usuário; Com acesso direto no scanner para 5 funções rápidas: abrir documento, digitalizar e gravar, digitalizar e ler documento, copiar e imprimir e pausar leitura; As palavras destacadas em ambas as visualizações de texto e imagem conforme são lidas para auxiliar visualmente o acompanhamento do texto enquanto este é lido; Suporte interno para linhas Braille, com leitura direta sem necessidade de software leitor de tela; Impressão em Braille sem a necessidade de exportar arquivos para outros programas; Abertura de imagem representando texto (como História em Quadrinhos), sendo o texto automaticamente reconhecido; com possibilidade de selecionar e personalizar Esquemas de Digitalização pelo usuário; com possibilidade de realçar partes importantes do texto para referências futuras, e utilizar os destaques para navegar rapidamente e revisar o documento; Inserção de comentários de texto no documento digitalizado; Exportação de realces e comentários a novos documentos para revisão rápida; Suporte completo para ouvir arquivos DAISY e outros arquivos de áudio; Exportação diretamente para outros aplicativos como Microsoft Word ou Bloco de Notas; Correções de OCR - permite ao usuário corrigir eventuais imperfeições ocorridas durante o reconhecimento de textos. Divisão do texto digitalizado em vários blocos de texto, permitindo assim que o usuário leia, remova, oculte ou copie qualquer um destes blocos em particular sem ter que selecioná-los linha a linha; Com conversão de textos digitalizados ou abertos em arquivos de áudio, para MP3; Suporte Especial para aqueles textos que contém estruturas gráficas como tabelas diagramas e afins. Abertura de arquivos traduzidos para Braille, extensões BRF e BRL, com conversão automática para serem lidos; com gestão e leitura de arquivos RTF, TXT, DOC, PDF, HTML, XLM, OBX, ARK e DAISY; ferramenta de ampliação de até 16x, cores de alto contraste, salientação do texto lido; drive de áudio, editor de texto, recebe e envia fax e calculadora.</t>
  </si>
  <si>
    <t>Computador notebook com as seguintes especificações: Processador: Intel Core i7 de 2ª Geração i7-2640 (2.8 Ghz, 4 Threads, 4 MB de cache); Memória RAM: 6 GB, Dual Channel, Padrão DDR3, 1333 MHz; Disco Rígido: 750 GB, padrão SATA II, com 7200 RPM; Placa de Vídeo: Dedicada, AMD Radeon HD6630M, com 1 GB de memória principal DDR3, 128 bits, com suporte a DirectX 10 e OpenGL; Unidade Óptica: Gravador de DVD +/- RW, 8x, com suporte às principais mídias existentes no mercado; Placa de Rede: Integrada, padrão Ethernet, 10/100/1000 Mbps, com leds indicativos de link; Placa Wireless: Integrada, padrão 802.11b/g/n; Bluetooth: Integrado, padrão v3.0+HS; Leitor de Cartões: 8 em 1 (Compact Flash (tipo I e II), MicroDrive, SmartMedia, MultiMedia (MMC), Secure Digital (SD), Cartão de Imagem xD, Sony Memory Stick (M2), Sony Memory Stick PRO); Periféricos: Teclado iluminado padrão ABNT2, touchpad com dois botões, de alta resolução e com suporte a gestos; Sistema Operacional: Windows 7 Professional original 64 bits, em português, acompanhando chave de licenciamento (etiqueta) e mídia de (re)instalação; Suíte Office: Microsoft Office 2010 Home and Student (Word, Excel, PowerPoint, OneNote) em português, acompanhando chave de licenciamento (etiqueta) e mídia de (re)instalação; Acabamento na cor preta ou prata; Tela de LED de 14?, alta definição (1366x768), Widescreen, com tratamento antirreflexo; Adaptador de corrente alternada de 90W (fonte de alimentação); Bateria de íons de lítio de 6 células; Webcam: integrada, de 2.0 Megapixels; Microfone: integrado; Leitor de impressões digitais integrado; Acompanhando mochila para notebooks de até 16?; Acompanhando manuais em português, cabos e mídias de (re)instalação e drivers; Garantia: 01 ano. Referência: Marca Dell Vostro 3450 ou de melhor qualidade. (TCU, Acórdão 2401/2006, 9.3.2 - Plenário).</t>
  </si>
  <si>
    <t>Adobe Acrobat Professional XI Pro (versão em Português).</t>
  </si>
  <si>
    <t>R$ Prior. III</t>
  </si>
  <si>
    <t>R$ Prior. II</t>
  </si>
  <si>
    <t>R$ Prior. I</t>
  </si>
  <si>
    <t>III</t>
  </si>
  <si>
    <t>II</t>
  </si>
  <si>
    <t>I</t>
  </si>
  <si>
    <t>R$ Inversão</t>
  </si>
  <si>
    <t>Inv.</t>
  </si>
  <si>
    <t>R$ total</t>
  </si>
  <si>
    <t>QTD.</t>
  </si>
  <si>
    <t>Prioridade</t>
  </si>
  <si>
    <t>Inversão</t>
  </si>
  <si>
    <t>2020NE801124</t>
  </si>
  <si>
    <t>Resultado do exercício</t>
  </si>
  <si>
    <t>Empenhado em 2019</t>
  </si>
  <si>
    <t>Empenhado em 2020</t>
  </si>
  <si>
    <t>2020NE800587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</si>
</sst>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omic Sans MS"/>
      <family val="4"/>
    </font>
    <font>
      <b/>
      <sz val="16"/>
      <color theme="1"/>
      <name val="Comic Sans MS"/>
      <family val="4"/>
    </font>
    <font>
      <sz val="11"/>
      <name val="Calibri"/>
      <family val="2"/>
      <scheme val="minor"/>
    </font>
    <font>
      <i/>
      <sz val="11"/>
      <color theme="1"/>
      <name val="Calibri"/>
      <family val="2"/>
      <scheme val="minor"/>
    </font>
    <font>
      <sz val="11"/>
      <color rgb="FFFF0000"/>
      <name val="Calibri"/>
      <family val="2"/>
      <scheme val="minor"/>
    </font>
    <font>
      <sz val="11"/>
      <color theme="0"/>
      <name val="Calibri"/>
      <family val="2"/>
      <scheme val="minor"/>
    </font>
    <font>
      <b/>
      <sz val="9"/>
      <color indexed="81"/>
      <name val="Segoe UI"/>
      <family val="2"/>
    </font>
    <font>
      <sz val="9"/>
      <color indexed="81"/>
      <name val="Segoe UI"/>
      <family val="2"/>
    </font>
  </fonts>
  <fills count="11">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6" tint="-0.249977111117893"/>
        <bgColor indexed="64"/>
      </patternFill>
    </fill>
    <fill>
      <patternFill patternType="solid">
        <fgColor rgb="FF9999FF"/>
        <bgColor indexed="64"/>
      </patternFill>
    </fill>
    <fill>
      <patternFill patternType="solid">
        <fgColor rgb="FFEC7D6A"/>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s>
  <cellStyleXfs count="2">
    <xf numFmtId="0" fontId="0" fillId="0" borderId="0"/>
    <xf numFmtId="44" fontId="1" fillId="0" borderId="0" applyFont="0" applyFill="0" applyBorder="0" applyAlignment="0" applyProtection="0"/>
  </cellStyleXfs>
  <cellXfs count="232">
    <xf numFmtId="0" fontId="0" fillId="0" borderId="0" xfId="0"/>
    <xf numFmtId="0" fontId="4" fillId="0" borderId="0" xfId="0" applyFont="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xf>
    <xf numFmtId="44" fontId="2" fillId="2" borderId="2" xfId="1" applyFont="1" applyFill="1" applyBorder="1" applyAlignment="1">
      <alignment horizontal="center" vertical="center"/>
    </xf>
    <xf numFmtId="0" fontId="2" fillId="2" borderId="2" xfId="1"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Alignment="1">
      <alignment horizontal="justify" vertical="center"/>
    </xf>
    <xf numFmtId="13" fontId="0" fillId="3" borderId="2" xfId="1" applyNumberFormat="1" applyFont="1" applyFill="1" applyBorder="1" applyAlignment="1">
      <alignment horizontal="left" vertical="top"/>
    </xf>
    <xf numFmtId="0" fontId="0" fillId="3" borderId="2" xfId="1" applyNumberFormat="1" applyFont="1" applyFill="1" applyBorder="1" applyAlignment="1">
      <alignment horizontal="center" vertical="top"/>
    </xf>
    <xf numFmtId="44" fontId="0" fillId="3" borderId="2" xfId="1" applyFont="1" applyFill="1" applyBorder="1" applyAlignment="1">
      <alignment horizontal="center" vertical="top"/>
    </xf>
    <xf numFmtId="0" fontId="0" fillId="0" borderId="2" xfId="0" applyBorder="1" applyAlignment="1">
      <alignment wrapText="1"/>
    </xf>
    <xf numFmtId="0" fontId="0" fillId="0" borderId="2" xfId="0" applyBorder="1" applyAlignment="1"/>
    <xf numFmtId="0" fontId="0" fillId="0" borderId="2" xfId="0" applyBorder="1" applyAlignment="1">
      <alignment horizontal="center" wrapText="1"/>
    </xf>
    <xf numFmtId="0" fontId="0" fillId="3" borderId="2" xfId="0" applyFill="1" applyBorder="1" applyAlignment="1">
      <alignment horizontal="center" vertical="top"/>
    </xf>
    <xf numFmtId="44" fontId="0" fillId="0" borderId="2" xfId="1" applyFont="1" applyBorder="1" applyAlignment="1">
      <alignment wrapText="1"/>
    </xf>
    <xf numFmtId="44" fontId="0" fillId="3" borderId="2" xfId="1" applyFont="1" applyFill="1" applyBorder="1" applyAlignment="1">
      <alignment horizontal="right" vertical="top"/>
    </xf>
    <xf numFmtId="0" fontId="6" fillId="3" borderId="2" xfId="0" applyFont="1" applyFill="1" applyBorder="1" applyAlignment="1">
      <alignment horizontal="center" vertical="top"/>
    </xf>
    <xf numFmtId="0" fontId="0" fillId="0" borderId="0" xfId="0" applyAlignment="1">
      <alignment horizontal="justify" vertical="top"/>
    </xf>
    <xf numFmtId="0" fontId="0" fillId="0" borderId="2" xfId="0" applyFont="1" applyFill="1" applyBorder="1" applyAlignment="1">
      <alignment horizontal="center" vertical="center"/>
    </xf>
    <xf numFmtId="0" fontId="6" fillId="4" borderId="2" xfId="0" applyFont="1" applyFill="1" applyBorder="1" applyAlignment="1">
      <alignment horizontal="center" vertical="top"/>
    </xf>
    <xf numFmtId="0" fontId="0" fillId="5" borderId="0" xfId="0" applyFill="1" applyAlignment="1">
      <alignment horizontal="left" vertical="top"/>
    </xf>
    <xf numFmtId="0" fontId="0" fillId="5" borderId="2" xfId="1" applyNumberFormat="1" applyFont="1" applyFill="1" applyBorder="1" applyAlignment="1">
      <alignment horizontal="center" vertical="top"/>
    </xf>
    <xf numFmtId="44" fontId="0" fillId="5" borderId="2" xfId="1" applyFont="1" applyFill="1" applyBorder="1" applyAlignment="1">
      <alignment horizontal="center" vertical="top"/>
    </xf>
    <xf numFmtId="0" fontId="0" fillId="5" borderId="2" xfId="0" applyFill="1" applyBorder="1" applyAlignment="1">
      <alignment wrapText="1"/>
    </xf>
    <xf numFmtId="0" fontId="0" fillId="5" borderId="2" xfId="0" applyFill="1" applyBorder="1" applyAlignment="1"/>
    <xf numFmtId="0" fontId="0" fillId="5" borderId="2" xfId="0" applyFill="1" applyBorder="1" applyAlignment="1">
      <alignment horizontal="center" wrapText="1"/>
    </xf>
    <xf numFmtId="0" fontId="0" fillId="5" borderId="2" xfId="0" applyFill="1" applyBorder="1" applyAlignment="1">
      <alignment horizontal="center" vertical="top"/>
    </xf>
    <xf numFmtId="44" fontId="0" fillId="5" borderId="2" xfId="1" applyFont="1" applyFill="1" applyBorder="1" applyAlignment="1">
      <alignment wrapText="1"/>
    </xf>
    <xf numFmtId="44" fontId="0" fillId="5" borderId="2" xfId="1" applyFont="1" applyFill="1" applyBorder="1" applyAlignment="1">
      <alignment horizontal="right" vertical="top"/>
    </xf>
    <xf numFmtId="0" fontId="6" fillId="5" borderId="2" xfId="0" applyFont="1" applyFill="1" applyBorder="1" applyAlignment="1">
      <alignment horizontal="center" vertical="top"/>
    </xf>
    <xf numFmtId="44" fontId="2" fillId="2" borderId="2" xfId="1" applyFont="1" applyFill="1" applyBorder="1" applyAlignment="1">
      <alignment horizontal="left" vertical="top"/>
    </xf>
    <xf numFmtId="0" fontId="2" fillId="2" borderId="2" xfId="1" applyNumberFormat="1" applyFont="1" applyFill="1" applyBorder="1" applyAlignment="1">
      <alignment horizontal="center" vertical="top"/>
    </xf>
    <xf numFmtId="44" fontId="2" fillId="2" borderId="2" xfId="1" applyFont="1" applyFill="1" applyBorder="1" applyAlignment="1">
      <alignment horizontal="right" vertical="top"/>
    </xf>
    <xf numFmtId="44" fontId="3" fillId="0" borderId="6" xfId="1" applyFont="1" applyBorder="1" applyAlignment="1">
      <alignment horizontal="right" vertical="top"/>
    </xf>
    <xf numFmtId="44" fontId="2" fillId="2" borderId="2" xfId="1" applyFont="1" applyFill="1" applyBorder="1" applyAlignment="1">
      <alignment horizontal="center"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justify" vertical="top" wrapText="1"/>
    </xf>
    <xf numFmtId="44" fontId="0" fillId="0" borderId="0" xfId="1" applyFont="1" applyAlignment="1">
      <alignment horizontal="right" vertical="top"/>
    </xf>
    <xf numFmtId="0" fontId="2" fillId="0" borderId="0" xfId="0" applyFont="1" applyFill="1" applyBorder="1" applyAlignment="1">
      <alignment horizontal="center" vertical="top"/>
    </xf>
    <xf numFmtId="44" fontId="3" fillId="0" borderId="3" xfId="1" applyFont="1" applyBorder="1" applyAlignment="1">
      <alignment horizontal="center" vertical="top"/>
    </xf>
    <xf numFmtId="0" fontId="3" fillId="0" borderId="2" xfId="0" applyFont="1" applyBorder="1" applyAlignment="1">
      <alignment horizontal="center" vertical="top"/>
    </xf>
    <xf numFmtId="44" fontId="1" fillId="0" borderId="0" xfId="1" applyFont="1" applyFill="1" applyBorder="1" applyAlignment="1">
      <alignment horizontal="center" vertical="top"/>
    </xf>
    <xf numFmtId="0" fontId="3" fillId="0" borderId="0" xfId="0" applyFont="1" applyBorder="1" applyAlignment="1">
      <alignment horizontal="center"/>
    </xf>
    <xf numFmtId="0" fontId="3" fillId="0" borderId="3" xfId="1" applyNumberFormat="1" applyFont="1" applyFill="1" applyBorder="1" applyAlignment="1">
      <alignment horizontal="center" vertical="top"/>
    </xf>
    <xf numFmtId="44" fontId="0" fillId="0" borderId="2" xfId="0" applyNumberFormat="1" applyFill="1" applyBorder="1" applyAlignment="1">
      <alignment vertical="top"/>
    </xf>
    <xf numFmtId="44" fontId="0" fillId="0" borderId="2" xfId="0" applyNumberFormat="1" applyFill="1" applyBorder="1" applyAlignment="1">
      <alignment horizontal="center" vertical="top"/>
    </xf>
    <xf numFmtId="44" fontId="0" fillId="0" borderId="2" xfId="1" applyFont="1" applyBorder="1" applyAlignment="1">
      <alignment horizontal="right" vertical="top"/>
    </xf>
    <xf numFmtId="44" fontId="0" fillId="0" borderId="2" xfId="1" applyFont="1" applyBorder="1" applyAlignment="1">
      <alignment horizontal="center" vertical="top"/>
    </xf>
    <xf numFmtId="44" fontId="0" fillId="0" borderId="0" xfId="1" applyFont="1" applyAlignment="1">
      <alignment horizontal="center" vertical="top"/>
    </xf>
    <xf numFmtId="0" fontId="3" fillId="0" borderId="0" xfId="0" applyFont="1" applyAlignment="1">
      <alignment horizontal="justify" vertical="top"/>
    </xf>
    <xf numFmtId="44" fontId="2" fillId="0" borderId="0" xfId="1" applyFont="1" applyFill="1" applyBorder="1" applyAlignment="1">
      <alignment horizontal="left" vertical="top"/>
    </xf>
    <xf numFmtId="44" fontId="0" fillId="0" borderId="0" xfId="1" applyFont="1" applyAlignment="1">
      <alignment horizontal="justify" vertical="top"/>
    </xf>
    <xf numFmtId="44" fontId="3" fillId="0" borderId="2" xfId="1" applyFont="1" applyBorder="1" applyAlignment="1">
      <alignment horizontal="center" vertical="top"/>
    </xf>
    <xf numFmtId="44" fontId="0" fillId="0" borderId="0" xfId="0" applyNumberFormat="1" applyFill="1" applyAlignment="1">
      <alignment horizontal="center" vertical="top"/>
    </xf>
    <xf numFmtId="44" fontId="3" fillId="0" borderId="2" xfId="1" applyFont="1" applyBorder="1" applyAlignment="1">
      <alignment horizontal="left" vertical="top"/>
    </xf>
    <xf numFmtId="44" fontId="1" fillId="0" borderId="2" xfId="1" applyFont="1" applyBorder="1" applyAlignment="1">
      <alignment horizontal="justify" vertical="top"/>
    </xf>
    <xf numFmtId="44" fontId="1" fillId="0" borderId="2" xfId="1" applyFont="1" applyBorder="1" applyAlignment="1">
      <alignment vertical="top"/>
    </xf>
    <xf numFmtId="44" fontId="2" fillId="0" borderId="0" xfId="1" applyFont="1" applyFill="1" applyBorder="1" applyAlignment="1">
      <alignment horizontal="center" vertical="top"/>
    </xf>
    <xf numFmtId="0" fontId="3" fillId="0" borderId="0" xfId="0" applyFont="1" applyFill="1" applyBorder="1" applyAlignment="1">
      <alignment horizontal="center" vertical="top"/>
    </xf>
    <xf numFmtId="0" fontId="7" fillId="0" borderId="0" xfId="0" applyFont="1" applyBorder="1" applyAlignment="1">
      <alignment horizontal="left" vertical="top"/>
    </xf>
    <xf numFmtId="44" fontId="0" fillId="0" borderId="0" xfId="0" applyNumberFormat="1" applyFill="1" applyBorder="1" applyAlignment="1">
      <alignment horizontal="center" vertical="top"/>
    </xf>
    <xf numFmtId="44" fontId="2" fillId="2" borderId="2" xfId="1" applyFont="1" applyFill="1" applyBorder="1" applyAlignment="1">
      <alignment vertical="top"/>
    </xf>
    <xf numFmtId="44" fontId="3" fillId="0" borderId="0" xfId="1" applyFont="1" applyBorder="1" applyAlignment="1">
      <alignment horizontal="center" vertical="top"/>
    </xf>
    <xf numFmtId="44" fontId="0" fillId="0" borderId="0" xfId="1" applyFont="1" applyFill="1" applyBorder="1" applyAlignment="1">
      <alignment horizontal="center" vertical="top"/>
    </xf>
    <xf numFmtId="44" fontId="3" fillId="0" borderId="0" xfId="0" applyNumberFormat="1" applyFont="1" applyFill="1" applyBorder="1" applyAlignment="1">
      <alignment horizontal="center" vertical="top"/>
    </xf>
    <xf numFmtId="44" fontId="0" fillId="0" borderId="0" xfId="1" applyFont="1" applyFill="1" applyAlignment="1">
      <alignment horizontal="right" vertical="top"/>
    </xf>
    <xf numFmtId="44" fontId="3" fillId="0" borderId="0" xfId="1" applyFont="1" applyFill="1" applyBorder="1" applyAlignment="1">
      <alignment horizontal="center" vertical="top"/>
    </xf>
    <xf numFmtId="44" fontId="1" fillId="0" borderId="0" xfId="1" applyFont="1" applyFill="1" applyBorder="1" applyAlignment="1">
      <alignment vertical="top"/>
    </xf>
    <xf numFmtId="44" fontId="2" fillId="0" borderId="0" xfId="1" applyFont="1" applyFill="1" applyBorder="1" applyAlignment="1">
      <alignment vertical="top"/>
    </xf>
    <xf numFmtId="44" fontId="1" fillId="0" borderId="0" xfId="1" applyFont="1" applyBorder="1" applyAlignment="1">
      <alignment vertical="top"/>
    </xf>
    <xf numFmtId="0" fontId="0" fillId="0" borderId="1" xfId="0" applyBorder="1" applyAlignment="1">
      <alignment horizontal="center" wrapText="1"/>
    </xf>
    <xf numFmtId="44" fontId="2" fillId="2" borderId="2" xfId="1" applyFont="1" applyFill="1" applyBorder="1" applyAlignment="1">
      <alignment horizontal="center" vertical="top"/>
    </xf>
    <xf numFmtId="44" fontId="0" fillId="0" borderId="0" xfId="0" applyNumberFormat="1" applyAlignment="1">
      <alignment horizontal="justify" vertical="top" wrapText="1"/>
    </xf>
    <xf numFmtId="44" fontId="0" fillId="0" borderId="0" xfId="1" applyFont="1" applyAlignment="1">
      <alignment vertical="top"/>
    </xf>
    <xf numFmtId="0" fontId="2" fillId="2" borderId="2" xfId="0" applyFont="1" applyFill="1" applyBorder="1" applyAlignment="1">
      <alignment vertical="top" wrapText="1"/>
    </xf>
    <xf numFmtId="44" fontId="1" fillId="0" borderId="2" xfId="1" applyFont="1" applyBorder="1" applyAlignment="1">
      <alignment vertical="top" wrapText="1"/>
    </xf>
    <xf numFmtId="44" fontId="0" fillId="3" borderId="0" xfId="1" applyFont="1" applyFill="1" applyAlignment="1">
      <alignment horizontal="right" vertical="top"/>
    </xf>
    <xf numFmtId="0" fontId="0" fillId="3" borderId="0" xfId="0" applyFill="1" applyAlignment="1">
      <alignment horizontal="center" vertical="top"/>
    </xf>
    <xf numFmtId="0" fontId="7" fillId="0" borderId="7" xfId="0" applyFont="1" applyBorder="1" applyAlignment="1">
      <alignment horizontal="left" vertical="top"/>
    </xf>
    <xf numFmtId="0" fontId="0" fillId="0" borderId="0" xfId="0" applyAlignment="1">
      <alignment vertical="center"/>
    </xf>
    <xf numFmtId="44" fontId="0" fillId="0" borderId="0" xfId="1" applyFont="1" applyAlignment="1">
      <alignment horizontal="right" vertical="center"/>
    </xf>
    <xf numFmtId="44" fontId="2" fillId="2" borderId="2" xfId="1" applyFont="1" applyFill="1" applyBorder="1" applyAlignment="1">
      <alignment horizontal="right" vertical="center"/>
    </xf>
    <xf numFmtId="0" fontId="2" fillId="2" borderId="2" xfId="0" applyFont="1" applyFill="1" applyBorder="1" applyAlignment="1">
      <alignment horizontal="justify" vertical="center"/>
    </xf>
    <xf numFmtId="44" fontId="2" fillId="2" borderId="2" xfId="0" applyNumberFormat="1" applyFont="1" applyFill="1" applyBorder="1" applyAlignment="1">
      <alignment vertical="center"/>
    </xf>
    <xf numFmtId="44" fontId="0" fillId="4" borderId="2" xfId="1" applyFont="1" applyFill="1" applyBorder="1" applyAlignment="1">
      <alignment horizontal="right" vertical="center"/>
    </xf>
    <xf numFmtId="0" fontId="0" fillId="4" borderId="2" xfId="0" applyFill="1" applyBorder="1" applyAlignment="1">
      <alignment horizontal="center" vertical="center"/>
    </xf>
    <xf numFmtId="44" fontId="0" fillId="4" borderId="2" xfId="1" applyFon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vertical="center"/>
    </xf>
    <xf numFmtId="0" fontId="0" fillId="4" borderId="2" xfId="0" applyFill="1" applyBorder="1" applyAlignment="1">
      <alignment horizontal="justify" vertical="center"/>
    </xf>
    <xf numFmtId="0" fontId="6" fillId="10" borderId="2" xfId="0" applyFont="1" applyFill="1" applyBorder="1" applyAlignment="1">
      <alignment horizontal="center" vertical="top"/>
    </xf>
    <xf numFmtId="44" fontId="0" fillId="10" borderId="2" xfId="1" applyFont="1" applyFill="1" applyBorder="1" applyAlignment="1">
      <alignment horizontal="right" vertical="center"/>
    </xf>
    <xf numFmtId="0" fontId="0" fillId="10" borderId="2" xfId="0" applyFill="1" applyBorder="1" applyAlignment="1">
      <alignment horizontal="center" vertical="center"/>
    </xf>
    <xf numFmtId="44" fontId="0" fillId="10" borderId="2" xfId="1" applyFont="1" applyFill="1" applyBorder="1" applyAlignment="1">
      <alignment horizontal="center" vertical="center"/>
    </xf>
    <xf numFmtId="0" fontId="0" fillId="10" borderId="2" xfId="0" applyFill="1" applyBorder="1" applyAlignment="1">
      <alignment horizontal="center" vertical="center" wrapText="1"/>
    </xf>
    <xf numFmtId="0" fontId="0" fillId="10" borderId="2" xfId="0" applyFill="1" applyBorder="1" applyAlignment="1">
      <alignment vertical="center"/>
    </xf>
    <xf numFmtId="0" fontId="0" fillId="10" borderId="2" xfId="0" applyFill="1" applyBorder="1" applyAlignment="1">
      <alignment horizontal="justify" vertical="center"/>
    </xf>
    <xf numFmtId="0" fontId="0" fillId="0" borderId="2" xfId="0" applyFont="1" applyBorder="1" applyAlignment="1">
      <alignment horizontal="center" vertical="center"/>
    </xf>
    <xf numFmtId="44" fontId="0" fillId="5" borderId="2" xfId="1" applyFont="1" applyFill="1" applyBorder="1" applyAlignment="1">
      <alignment horizontal="right" vertical="center"/>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vertical="center"/>
    </xf>
    <xf numFmtId="0" fontId="0" fillId="5" borderId="2" xfId="0" applyFill="1" applyBorder="1" applyAlignment="1">
      <alignment horizontal="justify" vertical="center"/>
    </xf>
    <xf numFmtId="0" fontId="0" fillId="8" borderId="2" xfId="0" applyFont="1" applyFill="1" applyBorder="1" applyAlignment="1">
      <alignment horizontal="center" vertical="center"/>
    </xf>
    <xf numFmtId="44" fontId="0" fillId="8" borderId="2" xfId="1" applyFont="1" applyFill="1" applyBorder="1" applyAlignment="1">
      <alignment horizontal="right" vertical="center"/>
    </xf>
    <xf numFmtId="0" fontId="0" fillId="8" borderId="2" xfId="0" applyFill="1" applyBorder="1" applyAlignment="1">
      <alignment horizontal="center" vertical="center"/>
    </xf>
    <xf numFmtId="44" fontId="0" fillId="8" borderId="2" xfId="1" applyFont="1" applyFill="1" applyBorder="1" applyAlignment="1">
      <alignment horizontal="center" vertical="center"/>
    </xf>
    <xf numFmtId="0" fontId="0" fillId="8" borderId="2" xfId="0" applyFill="1" applyBorder="1" applyAlignment="1">
      <alignment horizontal="center" vertical="center" wrapText="1"/>
    </xf>
    <xf numFmtId="0" fontId="0" fillId="8" borderId="2" xfId="0" applyFill="1" applyBorder="1" applyAlignment="1">
      <alignment vertical="center"/>
    </xf>
    <xf numFmtId="0" fontId="0" fillId="8" borderId="2" xfId="0" applyFill="1" applyBorder="1" applyAlignment="1">
      <alignment horizontal="justify" vertical="center"/>
    </xf>
    <xf numFmtId="0" fontId="2"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10" borderId="2" xfId="0" applyFont="1" applyFill="1" applyBorder="1" applyAlignment="1">
      <alignment horizontal="center" vertical="center"/>
    </xf>
    <xf numFmtId="44" fontId="0" fillId="0" borderId="0" xfId="1" applyFont="1"/>
    <xf numFmtId="44" fontId="0" fillId="0" borderId="0" xfId="0" applyNumberFormat="1"/>
    <xf numFmtId="0" fontId="2" fillId="2" borderId="4" xfId="0" applyFont="1" applyFill="1" applyBorder="1" applyAlignment="1"/>
    <xf numFmtId="44" fontId="0" fillId="0" borderId="2" xfId="0" applyNumberFormat="1" applyFont="1" applyBorder="1" applyAlignment="1">
      <alignment vertical="top" wrapText="1"/>
    </xf>
    <xf numFmtId="44" fontId="2" fillId="2" borderId="4" xfId="0" applyNumberFormat="1" applyFont="1" applyFill="1" applyBorder="1" applyAlignment="1">
      <alignment vertical="top" wrapText="1"/>
    </xf>
    <xf numFmtId="44" fontId="2" fillId="2" borderId="3" xfId="1" applyFont="1" applyFill="1" applyBorder="1" applyAlignment="1">
      <alignment horizontal="center" vertical="top"/>
    </xf>
    <xf numFmtId="0" fontId="0" fillId="10" borderId="3" xfId="0" applyFont="1" applyFill="1" applyBorder="1" applyAlignment="1">
      <alignment vertical="top"/>
    </xf>
    <xf numFmtId="0" fontId="0" fillId="10" borderId="4" xfId="0" applyFont="1" applyFill="1" applyBorder="1" applyAlignment="1">
      <alignment vertical="top"/>
    </xf>
    <xf numFmtId="0" fontId="0" fillId="10" borderId="5" xfId="0" applyFont="1" applyFill="1" applyBorder="1" applyAlignment="1">
      <alignment vertical="top"/>
    </xf>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6" borderId="3" xfId="0" applyFont="1" applyFill="1" applyBorder="1" applyAlignment="1"/>
    <xf numFmtId="0" fontId="0" fillId="6" borderId="4" xfId="0" applyFont="1" applyFill="1" applyBorder="1" applyAlignment="1"/>
    <xf numFmtId="0" fontId="0" fillId="6" borderId="5" xfId="0" applyFont="1" applyFill="1" applyBorder="1" applyAlignment="1"/>
    <xf numFmtId="0" fontId="0" fillId="7" borderId="3" xfId="0" applyFont="1" applyFill="1" applyBorder="1" applyAlignment="1"/>
    <xf numFmtId="0" fontId="0" fillId="7" borderId="4" xfId="0" applyFont="1" applyFill="1" applyBorder="1" applyAlignment="1"/>
    <xf numFmtId="0" fontId="0" fillId="7" borderId="5" xfId="0" applyFont="1" applyFill="1" applyBorder="1" applyAlignment="1"/>
    <xf numFmtId="0" fontId="6" fillId="5" borderId="3" xfId="0" applyFont="1" applyFill="1" applyBorder="1" applyAlignment="1"/>
    <xf numFmtId="0" fontId="6" fillId="5" borderId="4" xfId="0" applyFont="1" applyFill="1" applyBorder="1" applyAlignment="1"/>
    <xf numFmtId="0" fontId="6" fillId="5" borderId="5" xfId="0" applyFont="1" applyFill="1" applyBorder="1" applyAlignment="1"/>
    <xf numFmtId="0" fontId="0" fillId="4" borderId="3" xfId="0" applyFont="1" applyFill="1" applyBorder="1" applyAlignment="1"/>
    <xf numFmtId="0" fontId="0" fillId="4" borderId="4" xfId="0" applyFont="1" applyFill="1" applyBorder="1" applyAlignment="1"/>
    <xf numFmtId="0" fontId="0" fillId="4" borderId="5" xfId="0" applyFont="1" applyFill="1" applyBorder="1" applyAlignment="1"/>
    <xf numFmtId="0" fontId="0" fillId="8" borderId="3" xfId="0" applyFont="1" applyFill="1" applyBorder="1" applyAlignment="1"/>
    <xf numFmtId="0" fontId="0" fillId="8" borderId="4" xfId="0" applyFont="1" applyFill="1" applyBorder="1" applyAlignment="1"/>
    <xf numFmtId="0" fontId="0" fillId="8" borderId="5" xfId="0" applyFont="1" applyFill="1" applyBorder="1" applyAlignment="1"/>
    <xf numFmtId="0" fontId="0" fillId="9" borderId="3" xfId="0" applyFont="1" applyFill="1" applyBorder="1" applyAlignment="1">
      <alignment vertical="top"/>
    </xf>
    <xf numFmtId="0" fontId="0" fillId="9" borderId="4" xfId="0" applyFont="1" applyFill="1" applyBorder="1" applyAlignment="1">
      <alignment vertical="top"/>
    </xf>
    <xf numFmtId="0" fontId="0" fillId="9" borderId="5" xfId="0" applyFont="1" applyFill="1" applyBorder="1" applyAlignment="1">
      <alignment vertical="top"/>
    </xf>
    <xf numFmtId="44" fontId="2" fillId="2" borderId="3" xfId="1" applyFont="1" applyFill="1" applyBorder="1" applyAlignment="1">
      <alignment horizontal="center" vertical="top"/>
    </xf>
    <xf numFmtId="44" fontId="2" fillId="2" borderId="4" xfId="1" applyFont="1" applyFill="1" applyBorder="1" applyAlignment="1">
      <alignment horizontal="center" vertical="top"/>
    </xf>
    <xf numFmtId="44" fontId="2" fillId="2" borderId="5" xfId="1" applyFont="1" applyFill="1" applyBorder="1" applyAlignment="1">
      <alignment horizontal="center" vertical="top"/>
    </xf>
    <xf numFmtId="0" fontId="2" fillId="2" borderId="1"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wrapText="1"/>
    </xf>
    <xf numFmtId="44" fontId="2" fillId="2" borderId="3" xfId="1" applyFont="1" applyFill="1" applyBorder="1" applyAlignment="1">
      <alignment horizontal="center" vertical="center"/>
    </xf>
    <xf numFmtId="44" fontId="2" fillId="2" borderId="4" xfId="1" applyFont="1" applyFill="1" applyBorder="1" applyAlignment="1">
      <alignment horizontal="center" vertical="center"/>
    </xf>
    <xf numFmtId="44" fontId="2" fillId="2" borderId="5" xfId="1" applyFont="1" applyFill="1" applyBorder="1" applyAlignment="1">
      <alignment horizontal="center" vertical="center"/>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0" fillId="10" borderId="3" xfId="0" applyFont="1" applyFill="1" applyBorder="1" applyAlignment="1">
      <alignment horizontal="left" vertical="top"/>
    </xf>
    <xf numFmtId="0" fontId="0" fillId="10" borderId="4" xfId="0" applyFont="1" applyFill="1" applyBorder="1" applyAlignment="1">
      <alignment horizontal="left" vertical="top"/>
    </xf>
    <xf numFmtId="0" fontId="0" fillId="10" borderId="5" xfId="0" applyFont="1" applyFill="1" applyBorder="1" applyAlignment="1">
      <alignment horizontal="left" vertical="top"/>
    </xf>
    <xf numFmtId="0" fontId="0" fillId="8" borderId="3" xfId="0" applyFont="1" applyFill="1" applyBorder="1" applyAlignment="1">
      <alignment horizontal="left"/>
    </xf>
    <xf numFmtId="0" fontId="0" fillId="8" borderId="4" xfId="0" applyFont="1" applyFill="1" applyBorder="1" applyAlignment="1">
      <alignment horizontal="left"/>
    </xf>
    <xf numFmtId="0" fontId="0" fillId="8" borderId="5" xfId="0" applyFont="1" applyFill="1" applyBorder="1" applyAlignment="1">
      <alignment horizontal="left"/>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44" fontId="1" fillId="0" borderId="3" xfId="1" applyFont="1" applyBorder="1" applyAlignment="1">
      <alignment horizontal="center" vertical="top" wrapText="1"/>
    </xf>
    <xf numFmtId="44" fontId="1" fillId="0" borderId="4" xfId="1" applyFont="1" applyBorder="1" applyAlignment="1">
      <alignment horizontal="center" vertical="top" wrapText="1"/>
    </xf>
    <xf numFmtId="44" fontId="1" fillId="0" borderId="5" xfId="1" applyFont="1" applyBorder="1" applyAlignment="1">
      <alignment horizontal="center" vertical="top" wrapText="1"/>
    </xf>
    <xf numFmtId="0" fontId="0" fillId="9" borderId="3" xfId="0" applyFont="1" applyFill="1" applyBorder="1" applyAlignment="1">
      <alignment horizontal="left" vertical="top"/>
    </xf>
    <xf numFmtId="0" fontId="0" fillId="9" borderId="4" xfId="0" applyFont="1" applyFill="1" applyBorder="1" applyAlignment="1">
      <alignment horizontal="left" vertical="top"/>
    </xf>
    <xf numFmtId="0" fontId="0" fillId="9" borderId="5" xfId="0" applyFont="1" applyFill="1" applyBorder="1" applyAlignment="1">
      <alignment horizontal="left" vertical="top"/>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44" fontId="2" fillId="2" borderId="3" xfId="0" applyNumberFormat="1" applyFont="1" applyFill="1" applyBorder="1" applyAlignment="1">
      <alignment horizontal="center" vertical="top" wrapText="1"/>
    </xf>
    <xf numFmtId="44" fontId="2" fillId="2" borderId="4" xfId="0" applyNumberFormat="1" applyFont="1" applyFill="1" applyBorder="1" applyAlignment="1">
      <alignment horizontal="center" vertical="top" wrapText="1"/>
    </xf>
    <xf numFmtId="44" fontId="2" fillId="2" borderId="5" xfId="0" applyNumberFormat="1" applyFont="1" applyFill="1" applyBorder="1" applyAlignment="1">
      <alignment horizontal="center" vertical="top" wrapText="1"/>
    </xf>
    <xf numFmtId="0" fontId="6" fillId="5" borderId="3" xfId="0" applyFont="1" applyFill="1" applyBorder="1" applyAlignment="1">
      <alignment horizontal="left"/>
    </xf>
    <xf numFmtId="0" fontId="6" fillId="5" borderId="4" xfId="0" applyFont="1" applyFill="1" applyBorder="1" applyAlignment="1">
      <alignment horizontal="left"/>
    </xf>
    <xf numFmtId="0" fontId="6" fillId="5" borderId="5" xfId="0" applyFont="1" applyFill="1" applyBorder="1" applyAlignment="1">
      <alignment horizontal="left"/>
    </xf>
    <xf numFmtId="0" fontId="0" fillId="4" borderId="3" xfId="0" applyFont="1" applyFill="1" applyBorder="1" applyAlignment="1">
      <alignment horizontal="left"/>
    </xf>
    <xf numFmtId="0" fontId="0" fillId="4" borderId="4" xfId="0" applyFont="1" applyFill="1" applyBorder="1" applyAlignment="1">
      <alignment horizontal="left"/>
    </xf>
    <xf numFmtId="0" fontId="0" fillId="4" borderId="5" xfId="0" applyFont="1" applyFill="1" applyBorder="1" applyAlignment="1">
      <alignment horizontal="left"/>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7" borderId="3" xfId="0" applyFont="1" applyFill="1" applyBorder="1" applyAlignment="1">
      <alignment horizontal="left"/>
    </xf>
    <xf numFmtId="0" fontId="0" fillId="7" borderId="4" xfId="0" applyFont="1" applyFill="1" applyBorder="1" applyAlignment="1">
      <alignment horizontal="left"/>
    </xf>
    <xf numFmtId="0" fontId="0" fillId="7" borderId="5" xfId="0" applyFont="1" applyFill="1" applyBorder="1" applyAlignment="1">
      <alignment horizontal="left"/>
    </xf>
    <xf numFmtId="0" fontId="2" fillId="2" borderId="8" xfId="0" applyFont="1" applyFill="1" applyBorder="1" applyAlignment="1">
      <alignment horizontal="center"/>
    </xf>
    <xf numFmtId="0" fontId="2" fillId="2" borderId="0" xfId="0" applyFont="1" applyFill="1" applyBorder="1" applyAlignment="1">
      <alignment horizontal="center"/>
    </xf>
    <xf numFmtId="44" fontId="0" fillId="0" borderId="3" xfId="0" applyNumberFormat="1" applyFont="1" applyBorder="1" applyAlignment="1">
      <alignment horizontal="center" vertical="top" wrapText="1"/>
    </xf>
    <xf numFmtId="44" fontId="0" fillId="0" borderId="4" xfId="0" applyNumberFormat="1" applyFont="1" applyBorder="1" applyAlignment="1">
      <alignment horizontal="center" vertical="top" wrapText="1"/>
    </xf>
    <xf numFmtId="44" fontId="0" fillId="0" borderId="5" xfId="0" applyNumberFormat="1" applyFont="1" applyBorder="1" applyAlignment="1">
      <alignment horizontal="center" vertical="top" wrapText="1"/>
    </xf>
    <xf numFmtId="0" fontId="0" fillId="0" borderId="0" xfId="0" applyAlignment="1">
      <alignment horizontal="center" vertical="center"/>
    </xf>
    <xf numFmtId="0" fontId="0" fillId="0" borderId="1" xfId="0" applyBorder="1" applyAlignment="1">
      <alignment horizontal="center" vertical="center" wrapText="1"/>
    </xf>
    <xf numFmtId="0" fontId="9" fillId="2" borderId="3" xfId="0" applyFont="1" applyFill="1" applyBorder="1" applyAlignment="1">
      <alignment horizontal="center" vertical="top"/>
    </xf>
    <xf numFmtId="0" fontId="9" fillId="2" borderId="5" xfId="0" applyFont="1" applyFill="1" applyBorder="1" applyAlignment="1">
      <alignment horizontal="center" vertical="top"/>
    </xf>
    <xf numFmtId="44" fontId="9" fillId="2" borderId="3" xfId="1" applyFont="1" applyFill="1" applyBorder="1" applyAlignment="1">
      <alignment horizontal="center" vertical="top"/>
    </xf>
    <xf numFmtId="44" fontId="9" fillId="2" borderId="4" xfId="1" applyFont="1" applyFill="1" applyBorder="1" applyAlignment="1">
      <alignment horizontal="center" vertical="top"/>
    </xf>
    <xf numFmtId="44" fontId="9" fillId="2" borderId="5" xfId="1" applyFont="1" applyFill="1" applyBorder="1" applyAlignment="1">
      <alignment horizontal="center" vertical="top"/>
    </xf>
    <xf numFmtId="0" fontId="8" fillId="0" borderId="0" xfId="0" applyFont="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6" borderId="3" xfId="0" applyFont="1" applyFill="1" applyBorder="1" applyAlignment="1">
      <alignment horizontal="left"/>
    </xf>
    <xf numFmtId="0" fontId="0" fillId="6" borderId="4" xfId="0" applyFont="1" applyFill="1" applyBorder="1" applyAlignment="1">
      <alignment horizontal="left"/>
    </xf>
    <xf numFmtId="0" fontId="0" fillId="6" borderId="5" xfId="0" applyFont="1" applyFill="1" applyBorder="1" applyAlignment="1">
      <alignment horizontal="left"/>
    </xf>
    <xf numFmtId="44" fontId="2" fillId="2" borderId="0" xfId="0" applyNumberFormat="1" applyFont="1" applyFill="1" applyBorder="1" applyAlignment="1">
      <alignment horizontal="center"/>
    </xf>
    <xf numFmtId="0" fontId="2" fillId="2" borderId="4" xfId="0" applyFont="1" applyFill="1" applyBorder="1" applyAlignment="1">
      <alignment horizontal="center" vertical="top" wrapText="1"/>
    </xf>
    <xf numFmtId="13" fontId="0" fillId="10" borderId="2" xfId="1" applyNumberFormat="1" applyFont="1" applyFill="1" applyBorder="1" applyAlignment="1">
      <alignment horizontal="left" vertical="top"/>
    </xf>
    <xf numFmtId="0" fontId="0" fillId="10" borderId="2" xfId="1" applyNumberFormat="1" applyFont="1" applyFill="1" applyBorder="1" applyAlignment="1">
      <alignment horizontal="center" vertical="top"/>
    </xf>
    <xf numFmtId="44" fontId="0" fillId="10" borderId="2" xfId="1" applyFont="1" applyFill="1" applyBorder="1" applyAlignment="1">
      <alignment horizontal="center" vertical="top"/>
    </xf>
    <xf numFmtId="0" fontId="0" fillId="10" borderId="2" xfId="0" applyFill="1" applyBorder="1" applyAlignment="1">
      <alignment wrapText="1"/>
    </xf>
    <xf numFmtId="0" fontId="0" fillId="10" borderId="2" xfId="0" applyFill="1" applyBorder="1" applyAlignment="1"/>
    <xf numFmtId="0" fontId="0" fillId="10" borderId="2" xfId="0" applyFill="1" applyBorder="1" applyAlignment="1">
      <alignment horizontal="center" wrapText="1"/>
    </xf>
    <xf numFmtId="0" fontId="0" fillId="10" borderId="2" xfId="0" applyFill="1" applyBorder="1" applyAlignment="1">
      <alignment horizontal="center" vertical="top"/>
    </xf>
    <xf numFmtId="44" fontId="0" fillId="10" borderId="2" xfId="1" applyFont="1" applyFill="1" applyBorder="1" applyAlignment="1">
      <alignment wrapText="1"/>
    </xf>
    <xf numFmtId="44" fontId="0" fillId="10" borderId="2" xfId="1" applyFont="1" applyFill="1" applyBorder="1" applyAlignment="1">
      <alignment horizontal="right" vertical="top"/>
    </xf>
    <xf numFmtId="44" fontId="2" fillId="2" borderId="2" xfId="0" applyNumberFormat="1" applyFont="1" applyFill="1" applyBorder="1" applyAlignment="1">
      <alignment vertical="top"/>
    </xf>
    <xf numFmtId="44" fontId="2" fillId="2" borderId="2" xfId="0" applyNumberFormat="1" applyFont="1" applyFill="1" applyBorder="1" applyAlignment="1">
      <alignment horizontal="center" vertical="top"/>
    </xf>
    <xf numFmtId="0" fontId="5" fillId="0" borderId="0" xfId="0" applyFont="1" applyBorder="1" applyAlignment="1">
      <alignment horizontal="center" vertical="center"/>
    </xf>
    <xf numFmtId="44" fontId="0" fillId="0" borderId="0" xfId="1" applyFont="1" applyBorder="1" applyAlignment="1">
      <alignment horizontal="justify" vertical="top"/>
    </xf>
    <xf numFmtId="0" fontId="0" fillId="0" borderId="0" xfId="0" applyBorder="1" applyAlignment="1">
      <alignment horizontal="center" vertical="top"/>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0</xdr:row>
      <xdr:rowOff>47626</xdr:rowOff>
    </xdr:from>
    <xdr:to>
      <xdr:col>14</xdr:col>
      <xdr:colOff>85725</xdr:colOff>
      <xdr:row>1</xdr:row>
      <xdr:rowOff>209551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115675" y="47626"/>
          <a:ext cx="69532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114300</xdr:rowOff>
    </xdr:from>
    <xdr:ext cx="1314450" cy="782559"/>
    <xdr:pic>
      <xdr:nvPicPr>
        <xdr:cNvPr id="2" name="Imagem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47700" y="114300"/>
          <a:ext cx="1314450" cy="782559"/>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
  <sheetViews>
    <sheetView tabSelected="1" workbookViewId="0">
      <selection activeCell="K24" sqref="K24"/>
    </sheetView>
  </sheetViews>
  <sheetFormatPr defaultRowHeight="15" x14ac:dyDescent="0.25"/>
  <cols>
    <col min="1" max="1" width="11.7109375" style="38" customWidth="1"/>
    <col min="2" max="2" width="5.7109375" style="39" customWidth="1"/>
    <col min="3" max="3" width="14.140625" style="39" customWidth="1"/>
    <col min="4" max="4" width="7" style="39" bestFit="1" customWidth="1"/>
    <col min="5" max="5" width="54.5703125" style="40" customWidth="1"/>
    <col min="6" max="6" width="5" style="39" bestFit="1" customWidth="1"/>
    <col min="7" max="7" width="5" style="39" customWidth="1"/>
    <col min="8" max="8" width="5.28515625" style="39" bestFit="1" customWidth="1"/>
    <col min="9" max="9" width="13.140625" style="41" customWidth="1"/>
    <col min="10" max="10" width="13.28515625" style="41" bestFit="1" customWidth="1"/>
    <col min="11" max="11" width="14.42578125" style="41" customWidth="1"/>
    <col min="12" max="12" width="16" style="41" customWidth="1"/>
    <col min="13" max="14" width="5.28515625" style="39" customWidth="1"/>
    <col min="15" max="16" width="16.7109375" style="55" customWidth="1"/>
    <col min="17" max="17" width="16.7109375" style="39" customWidth="1"/>
    <col min="18" max="19" width="14.7109375" style="55" customWidth="1"/>
    <col min="20" max="21" width="5.28515625" style="39" customWidth="1"/>
    <col min="22" max="23" width="14.7109375" style="55" customWidth="1"/>
    <col min="24" max="25" width="5.28515625" style="39" customWidth="1"/>
    <col min="26" max="27" width="14.7109375" style="55" customWidth="1"/>
    <col min="28" max="29" width="5.28515625" style="39" customWidth="1"/>
    <col min="30" max="31" width="14.7109375" style="55" customWidth="1"/>
    <col min="32" max="16384" width="9.140625" style="20"/>
  </cols>
  <sheetData>
    <row r="1" spans="1:46" s="2" customFormat="1" ht="29.25" x14ac:dyDescent="0.25">
      <c r="A1" s="154" t="s">
        <v>0</v>
      </c>
      <c r="B1" s="154"/>
      <c r="C1" s="154"/>
      <c r="D1" s="154"/>
      <c r="E1" s="154"/>
      <c r="F1" s="154"/>
      <c r="G1" s="154"/>
      <c r="H1" s="154"/>
      <c r="I1" s="154"/>
      <c r="J1" s="154"/>
      <c r="K1" s="154"/>
      <c r="L1" s="15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2" customFormat="1" ht="24.75" x14ac:dyDescent="0.25">
      <c r="A2" s="155" t="s">
        <v>1</v>
      </c>
      <c r="B2" s="155"/>
      <c r="C2" s="155"/>
      <c r="D2" s="155"/>
      <c r="E2" s="155"/>
      <c r="F2" s="155"/>
      <c r="G2" s="155"/>
      <c r="H2" s="155"/>
      <c r="I2" s="155"/>
      <c r="J2" s="155"/>
      <c r="K2" s="155"/>
      <c r="L2" s="155"/>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s="2" customFormat="1" ht="24.75" customHeight="1" x14ac:dyDescent="0.25">
      <c r="A3" s="156" t="s">
        <v>2</v>
      </c>
      <c r="B3" s="156"/>
      <c r="C3" s="156"/>
      <c r="D3" s="156"/>
      <c r="E3" s="3"/>
      <c r="F3" s="3"/>
      <c r="G3" s="3"/>
      <c r="H3" s="3"/>
      <c r="I3" s="3"/>
      <c r="J3" s="3"/>
      <c r="K3" s="3"/>
      <c r="L3" s="3"/>
      <c r="M3" s="3"/>
      <c r="N3" s="3"/>
      <c r="O3" s="3"/>
      <c r="P3" s="3"/>
      <c r="Q3" s="3"/>
      <c r="R3" s="3"/>
      <c r="S3" s="3"/>
      <c r="T3" s="3"/>
      <c r="U3" s="3"/>
      <c r="V3" s="3"/>
      <c r="W3" s="3"/>
      <c r="X3" s="3"/>
      <c r="Y3" s="3"/>
      <c r="Z3" s="3"/>
    </row>
    <row r="4" spans="1:46" s="2" customFormat="1" ht="24.75" customHeight="1" x14ac:dyDescent="0.25">
      <c r="A4" s="74"/>
      <c r="B4" s="74"/>
      <c r="C4" s="74"/>
      <c r="D4" s="74"/>
      <c r="E4" s="3"/>
      <c r="F4" s="3"/>
      <c r="G4" s="3"/>
      <c r="H4" s="3"/>
      <c r="I4" s="3"/>
      <c r="J4" s="3"/>
      <c r="K4" s="3"/>
      <c r="L4" s="3"/>
      <c r="M4" s="3"/>
      <c r="N4" s="3"/>
      <c r="O4" s="229"/>
      <c r="P4" s="229"/>
      <c r="Q4" s="229"/>
      <c r="R4" s="3"/>
      <c r="S4" s="3"/>
      <c r="T4" s="3"/>
      <c r="U4" s="3"/>
      <c r="V4" s="3"/>
      <c r="W4" s="3"/>
      <c r="X4" s="3"/>
      <c r="Y4" s="3"/>
      <c r="Z4" s="3"/>
    </row>
    <row r="5" spans="1:46" s="9" customFormat="1" x14ac:dyDescent="0.25">
      <c r="A5" s="4" t="s">
        <v>3</v>
      </c>
      <c r="B5" s="5" t="s">
        <v>4</v>
      </c>
      <c r="C5" s="4" t="s">
        <v>5</v>
      </c>
      <c r="D5" s="6" t="s">
        <v>6</v>
      </c>
      <c r="E5" s="7" t="s">
        <v>7</v>
      </c>
      <c r="F5" s="6" t="s">
        <v>8</v>
      </c>
      <c r="G5" s="6" t="s">
        <v>9</v>
      </c>
      <c r="H5" s="6" t="s">
        <v>10</v>
      </c>
      <c r="I5" s="4" t="s">
        <v>11</v>
      </c>
      <c r="J5" s="4" t="s">
        <v>12</v>
      </c>
      <c r="K5" s="4" t="s">
        <v>13</v>
      </c>
      <c r="L5" s="8" t="s">
        <v>14</v>
      </c>
      <c r="O5" s="230"/>
      <c r="P5" s="230"/>
      <c r="Q5" s="231"/>
    </row>
    <row r="6" spans="1:46" x14ac:dyDescent="0.25">
      <c r="A6" s="10"/>
      <c r="B6" s="11"/>
      <c r="C6" s="12"/>
      <c r="D6" s="13">
        <v>61988</v>
      </c>
      <c r="E6" s="14" t="s">
        <v>15</v>
      </c>
      <c r="F6" s="15" t="s">
        <v>16</v>
      </c>
      <c r="G6" s="15">
        <v>2</v>
      </c>
      <c r="H6" s="16"/>
      <c r="I6" s="17">
        <v>69.44</v>
      </c>
      <c r="J6" s="18">
        <f>I6*G6</f>
        <v>138.88</v>
      </c>
      <c r="K6" s="18">
        <f>I6*H6</f>
        <v>0</v>
      </c>
      <c r="L6" s="19" t="s">
        <v>17</v>
      </c>
      <c r="M6" s="20"/>
      <c r="N6" s="20"/>
      <c r="O6" s="230"/>
      <c r="P6" s="230"/>
      <c r="Q6" s="231"/>
      <c r="R6" s="20"/>
      <c r="S6" s="20"/>
      <c r="T6" s="20"/>
      <c r="U6" s="20"/>
      <c r="V6" s="20"/>
      <c r="W6" s="20"/>
      <c r="X6" s="20"/>
      <c r="Y6" s="20"/>
      <c r="Z6" s="20"/>
      <c r="AA6" s="20"/>
      <c r="AB6" s="20"/>
      <c r="AC6" s="20"/>
      <c r="AD6" s="20"/>
      <c r="AE6" s="20"/>
    </row>
    <row r="7" spans="1:46" x14ac:dyDescent="0.25">
      <c r="A7" s="218" t="s">
        <v>18</v>
      </c>
      <c r="B7" s="219">
        <v>6</v>
      </c>
      <c r="C7" s="220" t="s">
        <v>47</v>
      </c>
      <c r="D7" s="221">
        <v>50568</v>
      </c>
      <c r="E7" s="222" t="s">
        <v>19</v>
      </c>
      <c r="F7" s="223" t="s">
        <v>16</v>
      </c>
      <c r="G7" s="223">
        <v>1</v>
      </c>
      <c r="H7" s="224">
        <v>1</v>
      </c>
      <c r="I7" s="225">
        <v>109.98</v>
      </c>
      <c r="J7" s="226">
        <f t="shared" ref="J7:J11" si="0">I7*G7</f>
        <v>109.98</v>
      </c>
      <c r="K7" s="226">
        <f t="shared" ref="K7:K11" si="1">I7*H7</f>
        <v>109.98</v>
      </c>
      <c r="L7" s="94" t="s">
        <v>17</v>
      </c>
      <c r="M7" s="20"/>
      <c r="N7" s="20"/>
      <c r="O7" s="230"/>
      <c r="P7" s="230"/>
      <c r="Q7" s="231"/>
      <c r="R7" s="20"/>
      <c r="S7" s="20"/>
      <c r="T7" s="20"/>
      <c r="U7" s="20"/>
      <c r="V7" s="20"/>
      <c r="W7" s="20"/>
      <c r="X7" s="20"/>
      <c r="Y7" s="20"/>
      <c r="Z7" s="20"/>
      <c r="AA7" s="20"/>
      <c r="AB7" s="20"/>
      <c r="AC7" s="20"/>
      <c r="AD7" s="20"/>
      <c r="AE7" s="20"/>
    </row>
    <row r="8" spans="1:46" x14ac:dyDescent="0.25">
      <c r="A8" s="218" t="s">
        <v>18</v>
      </c>
      <c r="B8" s="219">
        <v>56</v>
      </c>
      <c r="C8" s="220" t="s">
        <v>82</v>
      </c>
      <c r="D8" s="221">
        <v>50513</v>
      </c>
      <c r="E8" s="222" t="s">
        <v>20</v>
      </c>
      <c r="F8" s="223" t="s">
        <v>16</v>
      </c>
      <c r="G8" s="223">
        <v>20</v>
      </c>
      <c r="H8" s="224">
        <v>20</v>
      </c>
      <c r="I8" s="225">
        <v>5.6</v>
      </c>
      <c r="J8" s="226">
        <f t="shared" si="0"/>
        <v>112</v>
      </c>
      <c r="K8" s="226">
        <f t="shared" si="1"/>
        <v>112</v>
      </c>
      <c r="L8" s="94" t="s">
        <v>21</v>
      </c>
      <c r="M8" s="20"/>
      <c r="N8" s="20"/>
      <c r="R8" s="20"/>
      <c r="S8" s="20"/>
      <c r="T8" s="20"/>
      <c r="U8" s="20"/>
      <c r="V8" s="20"/>
      <c r="W8" s="20"/>
      <c r="X8" s="20"/>
      <c r="Y8" s="20"/>
      <c r="Z8" s="20"/>
      <c r="AA8" s="20"/>
      <c r="AB8" s="20"/>
      <c r="AC8" s="20"/>
      <c r="AD8" s="20"/>
      <c r="AE8" s="20"/>
    </row>
    <row r="9" spans="1:46" x14ac:dyDescent="0.25">
      <c r="A9" s="23" t="s">
        <v>18</v>
      </c>
      <c r="B9" s="24">
        <v>60</v>
      </c>
      <c r="C9" s="25"/>
      <c r="D9" s="26">
        <v>129196</v>
      </c>
      <c r="E9" s="27" t="s">
        <v>22</v>
      </c>
      <c r="F9" s="28" t="s">
        <v>16</v>
      </c>
      <c r="G9" s="28">
        <v>120</v>
      </c>
      <c r="H9" s="29"/>
      <c r="I9" s="30">
        <v>0</v>
      </c>
      <c r="J9" s="31">
        <f t="shared" si="0"/>
        <v>0</v>
      </c>
      <c r="K9" s="31">
        <f t="shared" si="1"/>
        <v>0</v>
      </c>
      <c r="L9" s="32" t="s">
        <v>21</v>
      </c>
      <c r="M9" s="20"/>
      <c r="N9" s="20"/>
      <c r="R9" s="20"/>
      <c r="S9" s="20"/>
      <c r="T9" s="20"/>
      <c r="U9" s="20"/>
      <c r="V9" s="20"/>
      <c r="W9" s="20"/>
      <c r="X9" s="20"/>
      <c r="Y9" s="20"/>
      <c r="Z9" s="20"/>
      <c r="AA9" s="20"/>
      <c r="AB9" s="20"/>
      <c r="AC9" s="20"/>
      <c r="AD9" s="20"/>
      <c r="AE9" s="20"/>
    </row>
    <row r="10" spans="1:46" x14ac:dyDescent="0.25">
      <c r="A10" s="218" t="s">
        <v>18</v>
      </c>
      <c r="B10" s="219">
        <v>61</v>
      </c>
      <c r="C10" s="220" t="s">
        <v>48</v>
      </c>
      <c r="D10" s="221">
        <v>61987</v>
      </c>
      <c r="E10" s="222" t="s">
        <v>23</v>
      </c>
      <c r="F10" s="223" t="s">
        <v>16</v>
      </c>
      <c r="G10" s="223">
        <v>2</v>
      </c>
      <c r="H10" s="224">
        <v>2</v>
      </c>
      <c r="I10" s="225">
        <v>14</v>
      </c>
      <c r="J10" s="226">
        <f t="shared" si="0"/>
        <v>28</v>
      </c>
      <c r="K10" s="226">
        <f t="shared" si="1"/>
        <v>28</v>
      </c>
      <c r="L10" s="94" t="s">
        <v>17</v>
      </c>
      <c r="M10" s="20"/>
      <c r="N10" s="20"/>
      <c r="R10" s="20"/>
      <c r="S10" s="20"/>
      <c r="T10" s="20"/>
      <c r="U10" s="20"/>
      <c r="V10" s="20"/>
      <c r="W10" s="20"/>
      <c r="X10" s="20"/>
      <c r="Y10" s="20"/>
      <c r="Z10" s="20"/>
      <c r="AA10" s="20"/>
      <c r="AB10" s="20"/>
      <c r="AC10" s="20"/>
      <c r="AD10" s="20"/>
      <c r="AE10" s="20"/>
    </row>
    <row r="11" spans="1:46" x14ac:dyDescent="0.25">
      <c r="A11" s="218" t="s">
        <v>18</v>
      </c>
      <c r="B11" s="219">
        <v>80</v>
      </c>
      <c r="C11" s="220" t="s">
        <v>82</v>
      </c>
      <c r="D11" s="221">
        <v>50512</v>
      </c>
      <c r="E11" s="222" t="s">
        <v>24</v>
      </c>
      <c r="F11" s="223" t="s">
        <v>16</v>
      </c>
      <c r="G11" s="223">
        <v>20</v>
      </c>
      <c r="H11" s="224">
        <v>20</v>
      </c>
      <c r="I11" s="225">
        <v>30</v>
      </c>
      <c r="J11" s="226">
        <f t="shared" si="0"/>
        <v>600</v>
      </c>
      <c r="K11" s="226">
        <f t="shared" si="1"/>
        <v>600</v>
      </c>
      <c r="L11" s="94" t="s">
        <v>21</v>
      </c>
      <c r="M11" s="20"/>
      <c r="N11" s="20"/>
      <c r="R11" s="20"/>
      <c r="S11" s="20"/>
      <c r="T11" s="20"/>
      <c r="U11" s="20"/>
      <c r="V11" s="20"/>
      <c r="W11" s="20"/>
      <c r="X11" s="20"/>
      <c r="Y11" s="20"/>
      <c r="Z11" s="20"/>
      <c r="AA11" s="20"/>
      <c r="AB11" s="20"/>
      <c r="AC11" s="20"/>
      <c r="AD11" s="20"/>
      <c r="AE11" s="20"/>
    </row>
    <row r="12" spans="1:46" x14ac:dyDescent="0.25">
      <c r="A12" s="33"/>
      <c r="B12" s="34"/>
      <c r="C12" s="160" t="s">
        <v>25</v>
      </c>
      <c r="D12" s="161"/>
      <c r="E12" s="161"/>
      <c r="F12" s="161"/>
      <c r="G12" s="161"/>
      <c r="H12" s="161"/>
      <c r="I12" s="162"/>
      <c r="J12" s="35">
        <f>SUM(J6:J11)</f>
        <v>988.86</v>
      </c>
      <c r="K12" s="35">
        <f>SUM(K6:K11)</f>
        <v>849.98</v>
      </c>
      <c r="L12" s="36"/>
      <c r="M12" s="20"/>
      <c r="N12" s="20"/>
      <c r="R12" s="20"/>
      <c r="S12" s="20"/>
      <c r="T12" s="20"/>
      <c r="U12" s="20"/>
      <c r="V12" s="20"/>
      <c r="W12" s="20"/>
      <c r="X12" s="20"/>
      <c r="Y12" s="20"/>
      <c r="Z12" s="20"/>
      <c r="AA12" s="20"/>
      <c r="AB12" s="20"/>
      <c r="AC12" s="20"/>
      <c r="AD12" s="20"/>
      <c r="AE12" s="20"/>
    </row>
    <row r="13" spans="1:46" x14ac:dyDescent="0.25">
      <c r="M13" s="20"/>
      <c r="N13" s="20"/>
      <c r="R13" s="20"/>
      <c r="S13" s="20"/>
      <c r="T13" s="20"/>
      <c r="U13" s="20"/>
      <c r="V13" s="20"/>
      <c r="W13" s="20"/>
      <c r="X13" s="20"/>
      <c r="Y13" s="20"/>
      <c r="Z13" s="20"/>
      <c r="AA13" s="20"/>
      <c r="AB13" s="20"/>
      <c r="AC13" s="20"/>
      <c r="AD13" s="20"/>
      <c r="AE13" s="20"/>
    </row>
    <row r="14" spans="1:46" x14ac:dyDescent="0.25">
      <c r="M14" s="20"/>
      <c r="N14" s="20"/>
      <c r="R14" s="20"/>
      <c r="S14" s="20"/>
      <c r="T14" s="20"/>
      <c r="U14" s="20"/>
      <c r="V14" s="20"/>
      <c r="W14" s="20"/>
      <c r="X14" s="20"/>
      <c r="Y14" s="20"/>
      <c r="Z14" s="20"/>
      <c r="AA14" s="20"/>
      <c r="AB14" s="20"/>
      <c r="AC14" s="20"/>
      <c r="AD14" s="20"/>
      <c r="AE14" s="20"/>
    </row>
    <row r="15" spans="1:46" x14ac:dyDescent="0.25">
      <c r="A15" s="153" t="s">
        <v>26</v>
      </c>
      <c r="B15" s="153"/>
      <c r="C15" s="153"/>
      <c r="D15" s="153"/>
      <c r="E15" s="153"/>
      <c r="I15" s="150" t="s">
        <v>27</v>
      </c>
      <c r="J15" s="151"/>
      <c r="K15" s="152"/>
      <c r="L15" s="42"/>
      <c r="M15" s="20"/>
      <c r="N15" s="20"/>
      <c r="R15" s="20"/>
      <c r="S15" s="20"/>
      <c r="T15" s="20"/>
      <c r="U15" s="20"/>
      <c r="V15" s="20"/>
      <c r="W15" s="20"/>
      <c r="X15" s="20"/>
      <c r="Y15" s="20"/>
      <c r="Z15" s="20"/>
      <c r="AA15" s="20"/>
      <c r="AB15" s="20"/>
      <c r="AC15" s="20"/>
      <c r="AD15" s="20"/>
      <c r="AE15" s="20"/>
    </row>
    <row r="16" spans="1:46" x14ac:dyDescent="0.25">
      <c r="A16" s="129" t="s">
        <v>28</v>
      </c>
      <c r="B16" s="130"/>
      <c r="C16" s="130"/>
      <c r="D16" s="130"/>
      <c r="E16" s="131"/>
      <c r="I16" s="43" t="s">
        <v>29</v>
      </c>
      <c r="J16" s="44" t="s">
        <v>30</v>
      </c>
      <c r="K16" s="44" t="s">
        <v>31</v>
      </c>
      <c r="L16" s="45"/>
      <c r="M16" s="20"/>
      <c r="N16" s="20"/>
      <c r="O16" s="150" t="s">
        <v>40</v>
      </c>
      <c r="P16" s="151"/>
      <c r="Q16" s="152"/>
      <c r="R16" s="20"/>
      <c r="S16" s="20"/>
      <c r="T16" s="20"/>
      <c r="U16" s="20"/>
      <c r="V16" s="20"/>
      <c r="W16" s="20"/>
      <c r="X16" s="20"/>
      <c r="Y16" s="20"/>
      <c r="Z16" s="20"/>
      <c r="AA16" s="20"/>
      <c r="AB16" s="20"/>
      <c r="AC16" s="20"/>
      <c r="AD16" s="20"/>
      <c r="AE16" s="20"/>
    </row>
    <row r="17" spans="1:31" x14ac:dyDescent="0.25">
      <c r="A17" s="132" t="s">
        <v>32</v>
      </c>
      <c r="B17" s="133"/>
      <c r="C17" s="133"/>
      <c r="D17" s="133"/>
      <c r="E17" s="134"/>
      <c r="F17" s="46"/>
      <c r="H17" s="41"/>
      <c r="I17" s="47" t="s">
        <v>17</v>
      </c>
      <c r="J17" s="48">
        <f>SUMIF(L$6:L$11,I17,J$6:J$11)</f>
        <v>276.86</v>
      </c>
      <c r="K17" s="49">
        <f>SUMIF(L$6:L$11,I17,K$6:K$11)</f>
        <v>137.98000000000002</v>
      </c>
      <c r="L17" s="45"/>
      <c r="M17" s="20"/>
      <c r="N17" s="20"/>
      <c r="O17" s="4" t="s">
        <v>5</v>
      </c>
      <c r="P17" s="4" t="s">
        <v>30</v>
      </c>
      <c r="Q17" s="4" t="s">
        <v>31</v>
      </c>
      <c r="R17" s="20"/>
      <c r="S17" s="20"/>
      <c r="T17" s="20"/>
      <c r="U17" s="20"/>
      <c r="V17" s="20"/>
      <c r="W17" s="20"/>
      <c r="X17" s="20"/>
      <c r="Y17" s="20"/>
      <c r="Z17" s="20"/>
      <c r="AA17" s="20"/>
      <c r="AB17" s="20"/>
      <c r="AC17" s="20"/>
      <c r="AD17" s="20"/>
      <c r="AE17" s="20"/>
    </row>
    <row r="18" spans="1:31" x14ac:dyDescent="0.25">
      <c r="A18" s="135" t="s">
        <v>33</v>
      </c>
      <c r="B18" s="136"/>
      <c r="C18" s="136"/>
      <c r="D18" s="136"/>
      <c r="E18" s="137"/>
      <c r="F18" s="52"/>
      <c r="G18" s="52"/>
      <c r="H18" s="41"/>
      <c r="I18" s="47" t="s">
        <v>21</v>
      </c>
      <c r="J18" s="48">
        <f t="shared" ref="J18" si="2">SUMIF(L$6:L$11,I18,J$6:J$11)</f>
        <v>712</v>
      </c>
      <c r="K18" s="49">
        <f t="shared" ref="K18" si="3">SUMIF(L$6:L$11,I18,K$6:K$11)</f>
        <v>712</v>
      </c>
      <c r="L18" s="45"/>
      <c r="M18" s="20"/>
      <c r="N18" s="20"/>
      <c r="O18" s="21" t="s">
        <v>47</v>
      </c>
      <c r="P18" s="50">
        <f>SUMIF(C$6:C$11,O18,J$6:J$11)</f>
        <v>109.98</v>
      </c>
      <c r="Q18" s="51">
        <f>SUMIF(C$6:C$11,O18,K$6:K$11)</f>
        <v>109.98</v>
      </c>
      <c r="R18" s="20"/>
      <c r="S18" s="20"/>
      <c r="T18" s="20"/>
      <c r="U18" s="20"/>
      <c r="V18" s="20"/>
      <c r="W18" s="20"/>
      <c r="X18" s="20"/>
      <c r="Y18" s="20"/>
      <c r="Z18" s="20"/>
      <c r="AA18" s="20"/>
      <c r="AB18" s="20"/>
      <c r="AC18" s="20"/>
      <c r="AD18" s="20"/>
      <c r="AE18" s="20"/>
    </row>
    <row r="19" spans="1:31" x14ac:dyDescent="0.25">
      <c r="A19" s="138" t="s">
        <v>36</v>
      </c>
      <c r="B19" s="139"/>
      <c r="C19" s="139"/>
      <c r="D19" s="139"/>
      <c r="E19" s="140"/>
      <c r="G19" s="52"/>
      <c r="H19" s="41"/>
      <c r="I19" s="125" t="s">
        <v>38</v>
      </c>
      <c r="J19" s="227">
        <f>SUM(J17:J18)</f>
        <v>988.86</v>
      </c>
      <c r="K19" s="228">
        <f>SUM(K17:K18)</f>
        <v>849.98</v>
      </c>
      <c r="L19" s="45"/>
      <c r="M19" s="20"/>
      <c r="N19" s="20"/>
      <c r="O19" s="21" t="s">
        <v>48</v>
      </c>
      <c r="P19" s="50">
        <f>SUMIF(C$6:C$11,O19,J$6:J$11)</f>
        <v>28</v>
      </c>
      <c r="Q19" s="51">
        <f>SUMIF(C$6:C$11,O19,K$6:K$11)</f>
        <v>28</v>
      </c>
      <c r="R19" s="20"/>
      <c r="S19" s="20"/>
      <c r="T19" s="20"/>
      <c r="U19" s="20"/>
      <c r="V19" s="20"/>
      <c r="W19" s="20"/>
      <c r="X19" s="20"/>
      <c r="Y19" s="20"/>
      <c r="Z19" s="20"/>
      <c r="AA19" s="20"/>
      <c r="AB19" s="20"/>
      <c r="AC19" s="20"/>
      <c r="AD19" s="20"/>
      <c r="AE19" s="20"/>
    </row>
    <row r="20" spans="1:31" x14ac:dyDescent="0.25">
      <c r="A20" s="141" t="s">
        <v>37</v>
      </c>
      <c r="B20" s="142"/>
      <c r="C20" s="142"/>
      <c r="D20" s="142"/>
      <c r="E20" s="143"/>
      <c r="G20" s="52"/>
      <c r="H20" s="41"/>
      <c r="L20" s="45"/>
      <c r="M20" s="20"/>
      <c r="N20" s="20"/>
      <c r="O20" s="21" t="s">
        <v>82</v>
      </c>
      <c r="P20" s="50">
        <f>SUMIF(C$6:C$11,O20,J$6:J$11)</f>
        <v>712</v>
      </c>
      <c r="Q20" s="51">
        <f>SUMIF(C$6:C$11,O20,K$6:K$11)</f>
        <v>712</v>
      </c>
      <c r="R20" s="20"/>
      <c r="S20" s="20"/>
      <c r="T20" s="20"/>
      <c r="U20" s="20"/>
      <c r="V20" s="20"/>
      <c r="W20" s="20"/>
      <c r="X20" s="20"/>
      <c r="Y20" s="20"/>
      <c r="Z20" s="20"/>
      <c r="AA20" s="20"/>
      <c r="AB20" s="20"/>
      <c r="AC20" s="20"/>
      <c r="AD20" s="20"/>
      <c r="AE20" s="20"/>
    </row>
    <row r="21" spans="1:31" s="53" customFormat="1" x14ac:dyDescent="0.25">
      <c r="A21" s="144" t="s">
        <v>39</v>
      </c>
      <c r="B21" s="145"/>
      <c r="C21" s="145"/>
      <c r="D21" s="145"/>
      <c r="E21" s="146"/>
      <c r="F21" s="39"/>
      <c r="G21" s="52"/>
      <c r="H21" s="41"/>
      <c r="I21" s="150" t="s">
        <v>42</v>
      </c>
      <c r="J21" s="151"/>
      <c r="K21" s="152"/>
      <c r="L21" s="45"/>
      <c r="O21" s="21"/>
      <c r="P21" s="50">
        <f>SUMIF(C$6:C$11,O21,J$6:J$11)</f>
        <v>0</v>
      </c>
      <c r="Q21" s="51">
        <f>SUMIF(C$6:C$11,O21,K$6:K$11)</f>
        <v>0</v>
      </c>
    </row>
    <row r="22" spans="1:31" x14ac:dyDescent="0.25">
      <c r="A22" s="147" t="s">
        <v>41</v>
      </c>
      <c r="B22" s="148"/>
      <c r="C22" s="148"/>
      <c r="D22" s="148"/>
      <c r="E22" s="149"/>
      <c r="G22" s="52"/>
      <c r="H22" s="41"/>
      <c r="I22" s="56" t="s">
        <v>44</v>
      </c>
      <c r="J22" s="56" t="s">
        <v>30</v>
      </c>
      <c r="K22" s="56" t="s">
        <v>31</v>
      </c>
      <c r="L22" s="54"/>
      <c r="O22" s="21"/>
      <c r="P22" s="50">
        <f>SUMIF(C$6:C$11,O22,J$6:J$11)</f>
        <v>0</v>
      </c>
      <c r="Q22" s="51">
        <f>SUMIF(C$6:C$11,O22,K$6:K$11)</f>
        <v>0</v>
      </c>
    </row>
    <row r="23" spans="1:31" x14ac:dyDescent="0.25">
      <c r="A23" s="126" t="s">
        <v>43</v>
      </c>
      <c r="B23" s="127"/>
      <c r="C23" s="127"/>
      <c r="D23" s="127"/>
      <c r="E23" s="128"/>
      <c r="G23" s="52"/>
      <c r="H23" s="41"/>
      <c r="I23" s="58" t="s">
        <v>45</v>
      </c>
      <c r="J23" s="59">
        <v>0</v>
      </c>
      <c r="K23" s="60">
        <v>0</v>
      </c>
      <c r="L23" s="57"/>
      <c r="O23" s="33" t="s">
        <v>35</v>
      </c>
      <c r="P23" s="35">
        <f>SUM(P18:P22)</f>
        <v>849.98</v>
      </c>
      <c r="Q23" s="37">
        <f>SUM(Q18:Q22)</f>
        <v>849.98</v>
      </c>
    </row>
    <row r="24" spans="1:31" x14ac:dyDescent="0.25">
      <c r="A24" s="20"/>
      <c r="G24" s="52"/>
      <c r="H24" s="41"/>
      <c r="I24" s="58" t="s">
        <v>46</v>
      </c>
      <c r="J24" s="59">
        <f>J12</f>
        <v>988.86</v>
      </c>
      <c r="K24" s="60">
        <f>Q23</f>
        <v>849.98</v>
      </c>
      <c r="L24" s="61"/>
    </row>
    <row r="25" spans="1:31" x14ac:dyDescent="0.25">
      <c r="G25" s="52"/>
      <c r="H25" s="41"/>
      <c r="I25" s="37" t="s">
        <v>25</v>
      </c>
      <c r="J25" s="35">
        <f>SUM(J23:J24)</f>
        <v>988.86</v>
      </c>
      <c r="K25" s="65">
        <f>SUM(K23:K24)</f>
        <v>849.98</v>
      </c>
      <c r="L25" s="62"/>
      <c r="M25" s="63"/>
    </row>
    <row r="26" spans="1:31" x14ac:dyDescent="0.25">
      <c r="G26" s="52"/>
      <c r="H26" s="41"/>
      <c r="L26" s="64"/>
      <c r="S26" s="39"/>
      <c r="U26" s="55"/>
      <c r="W26" s="39"/>
      <c r="Y26" s="55"/>
      <c r="AA26" s="39"/>
      <c r="AC26" s="55"/>
      <c r="AE26" s="20"/>
    </row>
    <row r="27" spans="1:31" x14ac:dyDescent="0.25">
      <c r="L27" s="64"/>
      <c r="R27" s="39"/>
      <c r="T27" s="55"/>
      <c r="V27" s="39"/>
      <c r="X27" s="55"/>
      <c r="Z27" s="39"/>
      <c r="AB27" s="55"/>
      <c r="AC27" s="20"/>
      <c r="AD27" s="20"/>
      <c r="AE27" s="20"/>
    </row>
    <row r="28" spans="1:31" x14ac:dyDescent="0.25">
      <c r="L28" s="64"/>
      <c r="M28" s="66"/>
      <c r="R28" s="39"/>
      <c r="S28" s="39"/>
      <c r="T28" s="55"/>
      <c r="U28" s="55"/>
      <c r="V28" s="39"/>
      <c r="W28" s="39"/>
      <c r="X28" s="55"/>
      <c r="Y28" s="55"/>
      <c r="Z28" s="39"/>
      <c r="AA28" s="39"/>
      <c r="AB28" s="55"/>
      <c r="AC28" s="55"/>
      <c r="AD28" s="20"/>
      <c r="AE28" s="20"/>
    </row>
    <row r="29" spans="1:31" x14ac:dyDescent="0.25">
      <c r="I29" s="69"/>
      <c r="J29" s="39"/>
      <c r="K29" s="39"/>
      <c r="L29" s="67"/>
      <c r="R29" s="39"/>
      <c r="S29" s="39"/>
      <c r="T29" s="55"/>
      <c r="U29" s="55"/>
      <c r="V29" s="39"/>
      <c r="W29" s="39"/>
      <c r="X29" s="55"/>
      <c r="Y29" s="55"/>
      <c r="Z29" s="39"/>
      <c r="AA29" s="39"/>
      <c r="AB29" s="55"/>
      <c r="AC29" s="55"/>
      <c r="AD29" s="20"/>
      <c r="AE29" s="20"/>
    </row>
    <row r="30" spans="1:31" x14ac:dyDescent="0.25">
      <c r="I30" s="61"/>
      <c r="J30" s="39"/>
      <c r="K30" s="39"/>
      <c r="L30" s="68"/>
      <c r="R30" s="39"/>
      <c r="S30" s="39"/>
      <c r="T30" s="55"/>
      <c r="U30" s="55"/>
      <c r="V30" s="39"/>
      <c r="W30" s="39"/>
      <c r="X30" s="55"/>
      <c r="Y30" s="55"/>
      <c r="Z30" s="39"/>
      <c r="AA30" s="39"/>
      <c r="AB30" s="55"/>
      <c r="AC30" s="55"/>
      <c r="AD30" s="20"/>
      <c r="AE30" s="20"/>
    </row>
    <row r="31" spans="1:31" x14ac:dyDescent="0.25">
      <c r="I31" s="70"/>
      <c r="J31" s="39"/>
      <c r="K31" s="39"/>
      <c r="L31" s="55"/>
      <c r="M31" s="55"/>
      <c r="S31" s="39"/>
      <c r="U31" s="55"/>
      <c r="W31" s="39"/>
      <c r="Y31" s="55"/>
      <c r="AA31" s="20"/>
      <c r="AB31" s="20"/>
      <c r="AC31" s="20"/>
      <c r="AD31" s="20"/>
      <c r="AE31" s="20"/>
    </row>
    <row r="32" spans="1:31" x14ac:dyDescent="0.25">
      <c r="L32" s="55"/>
      <c r="M32" s="55"/>
      <c r="S32" s="39"/>
      <c r="U32" s="55"/>
      <c r="W32" s="39"/>
      <c r="Y32" s="55"/>
      <c r="AA32" s="20"/>
      <c r="AB32" s="20"/>
      <c r="AC32" s="20"/>
      <c r="AD32" s="20"/>
      <c r="AE32" s="20"/>
    </row>
    <row r="33" spans="12:31" x14ac:dyDescent="0.25">
      <c r="L33" s="55"/>
      <c r="M33" s="55"/>
      <c r="S33" s="39"/>
      <c r="U33" s="55"/>
      <c r="W33" s="39"/>
      <c r="Y33" s="55"/>
      <c r="AA33" s="20"/>
      <c r="AB33" s="20"/>
      <c r="AC33" s="20"/>
      <c r="AD33" s="20"/>
      <c r="AE33" s="20"/>
    </row>
    <row r="34" spans="12:31" x14ac:dyDescent="0.25">
      <c r="L34" s="71"/>
      <c r="R34" s="39"/>
      <c r="S34" s="39"/>
      <c r="T34" s="55"/>
      <c r="U34" s="55"/>
      <c r="V34" s="39"/>
      <c r="W34" s="39"/>
      <c r="X34" s="55"/>
      <c r="Y34" s="55"/>
      <c r="Z34" s="39"/>
      <c r="AA34" s="39"/>
      <c r="AB34" s="55"/>
      <c r="AC34" s="55"/>
      <c r="AD34" s="20"/>
      <c r="AE34" s="20"/>
    </row>
    <row r="35" spans="12:31" x14ac:dyDescent="0.25">
      <c r="L35" s="71"/>
      <c r="M35" s="55"/>
      <c r="R35" s="39"/>
      <c r="S35" s="39"/>
      <c r="T35" s="55"/>
      <c r="U35" s="55"/>
      <c r="V35" s="39"/>
      <c r="W35" s="39"/>
      <c r="X35" s="55"/>
      <c r="Y35" s="55"/>
      <c r="Z35" s="39"/>
      <c r="AA35" s="39"/>
      <c r="AB35" s="55"/>
      <c r="AC35" s="55"/>
      <c r="AD35" s="20"/>
      <c r="AE35" s="20"/>
    </row>
    <row r="36" spans="12:31" x14ac:dyDescent="0.25">
      <c r="L36" s="71"/>
      <c r="M36" s="55"/>
    </row>
    <row r="37" spans="12:31" x14ac:dyDescent="0.25">
      <c r="L37" s="72"/>
    </row>
    <row r="41" spans="12:31" x14ac:dyDescent="0.25">
      <c r="M41" s="73"/>
    </row>
    <row r="42" spans="12:31" x14ac:dyDescent="0.25">
      <c r="M42" s="73"/>
    </row>
    <row r="43" spans="12:31" x14ac:dyDescent="0.25">
      <c r="M43" s="73"/>
    </row>
    <row r="44" spans="12:31" x14ac:dyDescent="0.25">
      <c r="M44" s="61"/>
    </row>
  </sheetData>
  <sheetProtection algorithmName="SHA-512" hashValue="LGzDobG8/DfMofPsP9G18BdcX+PYrKRNYTx4m0uQOPp36XhQfVBd615il9gZic7ZlLE+msgViOkPKb3KMGTTEQ==" saltValue="QjEZE/enBMpzUcvM96WFlA==" spinCount="100000" sheet="1" objects="1" scenarios="1"/>
  <mergeCells count="16">
    <mergeCell ref="A1:L1"/>
    <mergeCell ref="A2:L2"/>
    <mergeCell ref="A3:D3"/>
    <mergeCell ref="C12:I12"/>
    <mergeCell ref="O16:Q16"/>
    <mergeCell ref="A22:E22"/>
    <mergeCell ref="I21:K21"/>
    <mergeCell ref="A15:E15"/>
    <mergeCell ref="I15:K15"/>
    <mergeCell ref="A23:E23"/>
    <mergeCell ref="A16:E16"/>
    <mergeCell ref="A17:E17"/>
    <mergeCell ref="A18:E18"/>
    <mergeCell ref="A19:E19"/>
    <mergeCell ref="A20:E20"/>
    <mergeCell ref="A21:E2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topLeftCell="A4" workbookViewId="0">
      <selection activeCell="E8" sqref="E8"/>
    </sheetView>
  </sheetViews>
  <sheetFormatPr defaultRowHeight="15" x14ac:dyDescent="0.25"/>
  <cols>
    <col min="1" max="1" width="15.5703125" customWidth="1"/>
    <col min="2" max="2" width="5.5703125" customWidth="1"/>
    <col min="3" max="3" width="14.28515625" customWidth="1"/>
    <col min="5" max="5" width="53" customWidth="1"/>
    <col min="6" max="7" width="4.42578125" customWidth="1"/>
    <col min="8" max="9" width="13.140625" customWidth="1"/>
    <col min="10" max="10" width="5.85546875" customWidth="1"/>
    <col min="11" max="11" width="13.140625" customWidth="1"/>
    <col min="12" max="14" width="4.7109375" customWidth="1"/>
    <col min="15" max="17" width="13.140625" customWidth="1"/>
    <col min="18" max="18" width="18.140625" customWidth="1"/>
  </cols>
  <sheetData>
    <row r="1" spans="1:18" ht="31.5" customHeight="1" x14ac:dyDescent="0.25">
      <c r="A1" s="154" t="s">
        <v>0</v>
      </c>
      <c r="B1" s="154"/>
      <c r="C1" s="154"/>
      <c r="D1" s="154"/>
      <c r="E1" s="154"/>
      <c r="F1" s="154"/>
      <c r="G1" s="154"/>
      <c r="H1" s="154"/>
      <c r="I1" s="154"/>
      <c r="J1" s="154"/>
      <c r="K1" s="154"/>
      <c r="L1" s="154"/>
      <c r="M1" s="154"/>
      <c r="N1" s="154"/>
      <c r="O1" s="154"/>
      <c r="P1" s="154"/>
      <c r="Q1" s="154"/>
      <c r="R1" s="154"/>
    </row>
    <row r="2" spans="1:18" ht="31.5" customHeight="1" x14ac:dyDescent="0.25">
      <c r="A2" s="155" t="s">
        <v>1</v>
      </c>
      <c r="B2" s="155"/>
      <c r="C2" s="155"/>
      <c r="D2" s="155"/>
      <c r="E2" s="155"/>
      <c r="F2" s="155"/>
      <c r="G2" s="155"/>
      <c r="H2" s="155"/>
      <c r="I2" s="155"/>
      <c r="J2" s="155"/>
      <c r="K2" s="155"/>
      <c r="L2" s="155"/>
      <c r="M2" s="155"/>
      <c r="N2" s="155"/>
      <c r="O2" s="155"/>
      <c r="P2" s="155"/>
      <c r="Q2" s="155"/>
      <c r="R2" s="155"/>
    </row>
    <row r="3" spans="1:18" ht="31.5" customHeight="1" x14ac:dyDescent="0.25">
      <c r="A3" s="199"/>
      <c r="B3" s="199"/>
      <c r="C3" s="199"/>
      <c r="D3" s="199"/>
      <c r="E3" s="199"/>
      <c r="F3" s="199"/>
      <c r="G3" s="199"/>
      <c r="H3" s="199"/>
      <c r="I3" s="199"/>
      <c r="J3" s="199"/>
      <c r="K3" s="199"/>
      <c r="L3" s="199"/>
      <c r="M3" s="199"/>
      <c r="N3" s="199"/>
      <c r="O3" s="199"/>
      <c r="P3" s="199"/>
      <c r="Q3" s="199"/>
      <c r="R3" s="199"/>
    </row>
    <row r="4" spans="1:18" ht="27.75" customHeight="1" x14ac:dyDescent="0.25">
      <c r="A4" s="200" t="s">
        <v>2</v>
      </c>
      <c r="B4" s="200"/>
      <c r="C4" s="200"/>
      <c r="D4" s="200"/>
      <c r="E4" s="39"/>
      <c r="F4" s="40"/>
      <c r="G4" s="40"/>
      <c r="H4" s="40"/>
      <c r="I4" s="40"/>
      <c r="J4" s="201" t="s">
        <v>77</v>
      </c>
      <c r="K4" s="202"/>
      <c r="L4" s="203" t="s">
        <v>76</v>
      </c>
      <c r="M4" s="204"/>
      <c r="N4" s="204"/>
      <c r="O4" s="204"/>
      <c r="P4" s="204"/>
      <c r="Q4" s="205"/>
      <c r="R4" s="41"/>
    </row>
    <row r="5" spans="1:18" ht="27.75" customHeight="1" x14ac:dyDescent="0.25">
      <c r="A5" s="75" t="s">
        <v>3</v>
      </c>
      <c r="B5" s="34" t="s">
        <v>4</v>
      </c>
      <c r="C5" s="75" t="s">
        <v>5</v>
      </c>
      <c r="D5" s="115" t="s">
        <v>6</v>
      </c>
      <c r="E5" s="116" t="s">
        <v>7</v>
      </c>
      <c r="F5" s="115" t="s">
        <v>8</v>
      </c>
      <c r="G5" s="115" t="s">
        <v>75</v>
      </c>
      <c r="H5" s="75" t="s">
        <v>11</v>
      </c>
      <c r="I5" s="75" t="s">
        <v>74</v>
      </c>
      <c r="J5" s="115" t="s">
        <v>73</v>
      </c>
      <c r="K5" s="75" t="s">
        <v>72</v>
      </c>
      <c r="L5" s="75" t="s">
        <v>71</v>
      </c>
      <c r="M5" s="75" t="s">
        <v>70</v>
      </c>
      <c r="N5" s="75" t="s">
        <v>69</v>
      </c>
      <c r="O5" s="75" t="s">
        <v>68</v>
      </c>
      <c r="P5" s="75" t="s">
        <v>67</v>
      </c>
      <c r="Q5" s="75" t="s">
        <v>66</v>
      </c>
      <c r="R5" s="53"/>
    </row>
    <row r="6" spans="1:18" ht="19.5" customHeight="1" x14ac:dyDescent="0.25">
      <c r="A6" s="107" t="s">
        <v>60</v>
      </c>
      <c r="B6" s="103">
        <v>1</v>
      </c>
      <c r="C6" s="107"/>
      <c r="D6" s="105">
        <v>61801</v>
      </c>
      <c r="E6" s="106" t="s">
        <v>65</v>
      </c>
      <c r="F6" s="105" t="s">
        <v>16</v>
      </c>
      <c r="G6" s="105">
        <v>2</v>
      </c>
      <c r="H6" s="102">
        <v>0</v>
      </c>
      <c r="I6" s="102">
        <f>H6*G6</f>
        <v>0</v>
      </c>
      <c r="J6" s="103">
        <v>0</v>
      </c>
      <c r="K6" s="102">
        <f t="shared" ref="K6:K11" si="0">J6*H6</f>
        <v>0</v>
      </c>
      <c r="L6" s="103"/>
      <c r="M6" s="103"/>
      <c r="N6" s="103"/>
      <c r="O6" s="102"/>
      <c r="P6" s="102"/>
      <c r="Q6" s="102"/>
      <c r="R6" s="19" t="s">
        <v>17</v>
      </c>
    </row>
    <row r="7" spans="1:18" ht="19.5" customHeight="1" x14ac:dyDescent="0.25">
      <c r="A7" s="114" t="s">
        <v>60</v>
      </c>
      <c r="B7" s="110">
        <v>34</v>
      </c>
      <c r="C7" s="114"/>
      <c r="D7" s="112">
        <v>131740</v>
      </c>
      <c r="E7" s="113" t="s">
        <v>64</v>
      </c>
      <c r="F7" s="112" t="s">
        <v>16</v>
      </c>
      <c r="G7" s="112">
        <v>1</v>
      </c>
      <c r="H7" s="111">
        <v>6300</v>
      </c>
      <c r="I7" s="109">
        <v>0</v>
      </c>
      <c r="J7" s="110">
        <v>0</v>
      </c>
      <c r="K7" s="109">
        <f t="shared" si="0"/>
        <v>0</v>
      </c>
      <c r="L7" s="110"/>
      <c r="M7" s="110"/>
      <c r="N7" s="110"/>
      <c r="O7" s="109"/>
      <c r="P7" s="109"/>
      <c r="Q7" s="109"/>
      <c r="R7" s="108" t="s">
        <v>34</v>
      </c>
    </row>
    <row r="8" spans="1:18" ht="19.5" customHeight="1" x14ac:dyDescent="0.25">
      <c r="A8" s="100" t="s">
        <v>60</v>
      </c>
      <c r="B8" s="96">
        <v>34</v>
      </c>
      <c r="C8" s="100" t="s">
        <v>78</v>
      </c>
      <c r="D8" s="98">
        <v>131740</v>
      </c>
      <c r="E8" s="99" t="s">
        <v>64</v>
      </c>
      <c r="F8" s="98" t="s">
        <v>16</v>
      </c>
      <c r="G8" s="98">
        <v>1</v>
      </c>
      <c r="H8" s="97">
        <v>6300</v>
      </c>
      <c r="I8" s="95">
        <f>H8*G8</f>
        <v>6300</v>
      </c>
      <c r="J8" s="96">
        <v>0</v>
      </c>
      <c r="K8" s="95">
        <f t="shared" si="0"/>
        <v>0</v>
      </c>
      <c r="L8" s="96">
        <v>1</v>
      </c>
      <c r="M8" s="96"/>
      <c r="N8" s="96"/>
      <c r="O8" s="95">
        <f>L8*H8</f>
        <v>6300</v>
      </c>
      <c r="P8" s="95"/>
      <c r="Q8" s="95"/>
      <c r="R8" s="119" t="s">
        <v>34</v>
      </c>
    </row>
    <row r="9" spans="1:18" ht="19.5" customHeight="1" x14ac:dyDescent="0.25">
      <c r="A9" s="107" t="s">
        <v>60</v>
      </c>
      <c r="B9" s="103">
        <v>8</v>
      </c>
      <c r="C9" s="107"/>
      <c r="D9" s="105">
        <v>67137</v>
      </c>
      <c r="E9" s="106" t="s">
        <v>63</v>
      </c>
      <c r="F9" s="105" t="s">
        <v>16</v>
      </c>
      <c r="G9" s="105">
        <v>1</v>
      </c>
      <c r="H9" s="104">
        <v>0</v>
      </c>
      <c r="I9" s="102">
        <f>H9*G9</f>
        <v>0</v>
      </c>
      <c r="J9" s="103">
        <v>1</v>
      </c>
      <c r="K9" s="102">
        <f t="shared" si="0"/>
        <v>0</v>
      </c>
      <c r="L9" s="103"/>
      <c r="M9" s="103"/>
      <c r="N9" s="103"/>
      <c r="O9" s="102"/>
      <c r="P9" s="102"/>
      <c r="Q9" s="102"/>
      <c r="R9" s="101" t="s">
        <v>34</v>
      </c>
    </row>
    <row r="10" spans="1:18" ht="19.5" customHeight="1" x14ac:dyDescent="0.25">
      <c r="A10" s="100" t="s">
        <v>60</v>
      </c>
      <c r="B10" s="96">
        <v>12</v>
      </c>
      <c r="C10" s="100" t="s">
        <v>62</v>
      </c>
      <c r="D10" s="98">
        <v>131431</v>
      </c>
      <c r="E10" s="99" t="s">
        <v>61</v>
      </c>
      <c r="F10" s="98" t="s">
        <v>16</v>
      </c>
      <c r="G10" s="98">
        <v>1</v>
      </c>
      <c r="H10" s="97">
        <v>236.92</v>
      </c>
      <c r="I10" s="95">
        <f>H10*G10</f>
        <v>236.92</v>
      </c>
      <c r="J10" s="96">
        <v>0</v>
      </c>
      <c r="K10" s="95">
        <f t="shared" si="0"/>
        <v>0</v>
      </c>
      <c r="L10" s="96">
        <v>1</v>
      </c>
      <c r="M10" s="96"/>
      <c r="N10" s="96"/>
      <c r="O10" s="95">
        <f>L10*H10</f>
        <v>236.92</v>
      </c>
      <c r="P10" s="95"/>
      <c r="Q10" s="95"/>
      <c r="R10" s="94" t="s">
        <v>17</v>
      </c>
    </row>
    <row r="11" spans="1:18" ht="19.5" customHeight="1" x14ac:dyDescent="0.25">
      <c r="A11" s="93" t="s">
        <v>60</v>
      </c>
      <c r="B11" s="89">
        <v>13</v>
      </c>
      <c r="C11" s="93"/>
      <c r="D11" s="91">
        <v>125976</v>
      </c>
      <c r="E11" s="92" t="s">
        <v>59</v>
      </c>
      <c r="F11" s="91" t="s">
        <v>16</v>
      </c>
      <c r="G11" s="91">
        <v>1</v>
      </c>
      <c r="H11" s="90">
        <v>247.22</v>
      </c>
      <c r="I11" s="88">
        <f>H11*G11</f>
        <v>247.22</v>
      </c>
      <c r="J11" s="89">
        <v>0</v>
      </c>
      <c r="K11" s="88">
        <f t="shared" si="0"/>
        <v>0</v>
      </c>
      <c r="L11" s="89"/>
      <c r="M11" s="89"/>
      <c r="N11" s="89"/>
      <c r="O11" s="88"/>
      <c r="P11" s="88"/>
      <c r="Q11" s="88"/>
      <c r="R11" s="22" t="s">
        <v>17</v>
      </c>
    </row>
    <row r="12" spans="1:18" s="83" customFormat="1" ht="27.75" customHeight="1" x14ac:dyDescent="0.25">
      <c r="A12" s="188" t="s">
        <v>25</v>
      </c>
      <c r="B12" s="189"/>
      <c r="C12" s="189"/>
      <c r="D12" s="189"/>
      <c r="E12" s="189"/>
      <c r="F12" s="189"/>
      <c r="G12" s="189"/>
      <c r="H12" s="190"/>
      <c r="I12" s="87">
        <f>SUM(I6:I11)</f>
        <v>6784.14</v>
      </c>
      <c r="J12" s="86"/>
      <c r="K12" s="85">
        <f>SUM(K6:K11)</f>
        <v>0</v>
      </c>
      <c r="L12" s="157">
        <f>SUM(M6:M11)</f>
        <v>0</v>
      </c>
      <c r="M12" s="158"/>
      <c r="N12" s="159"/>
      <c r="O12" s="85">
        <f>SUM(O6:O11)</f>
        <v>6536.92</v>
      </c>
      <c r="P12" s="85">
        <f>SUM(P6:P11)</f>
        <v>0</v>
      </c>
      <c r="Q12" s="85">
        <f>SUM(Q6:Q11)</f>
        <v>0</v>
      </c>
      <c r="R12" s="84"/>
    </row>
    <row r="13" spans="1:18" x14ac:dyDescent="0.25">
      <c r="A13" s="20"/>
      <c r="B13" s="20"/>
      <c r="C13" s="20"/>
      <c r="D13" s="82"/>
      <c r="E13" s="39"/>
      <c r="F13" s="39"/>
      <c r="G13" s="40"/>
      <c r="H13" s="40"/>
      <c r="I13" s="40"/>
      <c r="J13" s="40"/>
      <c r="K13" s="40"/>
      <c r="L13" s="81"/>
      <c r="M13" s="81"/>
      <c r="N13" s="81"/>
      <c r="O13" s="81"/>
      <c r="P13" s="81"/>
      <c r="Q13" s="80"/>
      <c r="R13" s="52"/>
    </row>
    <row r="14" spans="1:18" x14ac:dyDescent="0.25">
      <c r="A14" s="20"/>
      <c r="B14" s="20"/>
      <c r="C14" s="20"/>
      <c r="D14" s="206"/>
      <c r="E14" s="206"/>
      <c r="F14" s="206"/>
      <c r="G14" s="40"/>
      <c r="H14" s="40"/>
      <c r="I14" s="40"/>
      <c r="J14" s="40"/>
      <c r="K14" s="40"/>
      <c r="L14" s="39"/>
      <c r="M14" s="39"/>
      <c r="N14" s="39"/>
      <c r="O14" s="39"/>
      <c r="P14" s="39"/>
      <c r="Q14" s="41"/>
      <c r="R14" s="20"/>
    </row>
    <row r="15" spans="1:18" x14ac:dyDescent="0.25">
      <c r="A15" s="20"/>
      <c r="B15" s="20"/>
      <c r="C15" s="20"/>
      <c r="D15" s="20"/>
      <c r="E15" s="39"/>
      <c r="F15" s="39"/>
      <c r="G15" s="40"/>
      <c r="H15" s="40"/>
      <c r="I15" s="40"/>
      <c r="J15" s="40"/>
      <c r="K15" s="40"/>
      <c r="L15" s="39"/>
      <c r="M15" s="39"/>
      <c r="N15" s="39"/>
      <c r="O15" s="39"/>
      <c r="P15" s="39"/>
      <c r="Q15" s="41"/>
      <c r="R15" s="20"/>
    </row>
    <row r="16" spans="1:18" x14ac:dyDescent="0.25">
      <c r="A16" s="20"/>
      <c r="B16" s="20"/>
      <c r="C16" s="20"/>
      <c r="D16" s="20"/>
      <c r="E16" s="39"/>
      <c r="F16" s="39"/>
      <c r="G16" s="40"/>
      <c r="H16" s="40"/>
      <c r="I16" s="40"/>
      <c r="J16" s="40"/>
      <c r="K16" s="40"/>
      <c r="L16" s="39"/>
      <c r="M16" s="39"/>
      <c r="N16" s="39"/>
      <c r="O16" s="39"/>
      <c r="P16" s="39"/>
      <c r="Q16" s="41"/>
      <c r="R16" s="20"/>
    </row>
    <row r="17" spans="1:18" x14ac:dyDescent="0.25">
      <c r="A17" s="207" t="s">
        <v>26</v>
      </c>
      <c r="B17" s="208"/>
      <c r="C17" s="208"/>
      <c r="D17" s="208"/>
      <c r="E17" s="209"/>
      <c r="F17" s="39"/>
      <c r="G17" s="40"/>
      <c r="H17" s="40"/>
      <c r="I17" s="210" t="s">
        <v>58</v>
      </c>
      <c r="J17" s="211"/>
      <c r="K17" s="211"/>
      <c r="L17" s="211"/>
      <c r="M17" s="211"/>
      <c r="N17" s="212"/>
      <c r="O17" s="41"/>
      <c r="P17" s="41"/>
      <c r="Q17" s="20"/>
      <c r="R17" s="20"/>
    </row>
    <row r="18" spans="1:18" x14ac:dyDescent="0.25">
      <c r="A18" s="129" t="s">
        <v>57</v>
      </c>
      <c r="B18" s="130"/>
      <c r="C18" s="130"/>
      <c r="D18" s="130"/>
      <c r="E18" s="131"/>
      <c r="F18" s="39"/>
      <c r="G18" s="40"/>
      <c r="H18" s="40"/>
      <c r="I18" s="169" t="s">
        <v>56</v>
      </c>
      <c r="J18" s="170"/>
      <c r="K18" s="79">
        <f>I12</f>
        <v>6784.14</v>
      </c>
      <c r="L18" s="171">
        <f>K18</f>
        <v>6784.14</v>
      </c>
      <c r="M18" s="172"/>
      <c r="N18" s="173"/>
      <c r="O18" s="41"/>
      <c r="P18" s="41"/>
      <c r="Q18" s="20"/>
      <c r="R18" s="20"/>
    </row>
    <row r="19" spans="1:18" x14ac:dyDescent="0.25">
      <c r="A19" s="213" t="s">
        <v>32</v>
      </c>
      <c r="B19" s="214"/>
      <c r="C19" s="214"/>
      <c r="D19" s="214"/>
      <c r="E19" s="215"/>
      <c r="F19" s="39"/>
      <c r="G19" s="40"/>
      <c r="H19" s="40"/>
      <c r="I19" s="169" t="s">
        <v>55</v>
      </c>
      <c r="J19" s="170"/>
      <c r="K19" s="79">
        <v>0</v>
      </c>
      <c r="L19" s="171">
        <f>K12</f>
        <v>0</v>
      </c>
      <c r="M19" s="172"/>
      <c r="N19" s="173"/>
      <c r="O19" s="41"/>
      <c r="P19" s="41"/>
      <c r="Q19" s="20"/>
      <c r="R19" s="20"/>
    </row>
    <row r="20" spans="1:18" x14ac:dyDescent="0.25">
      <c r="A20" s="191" t="s">
        <v>33</v>
      </c>
      <c r="B20" s="192"/>
      <c r="C20" s="192"/>
      <c r="D20" s="192"/>
      <c r="E20" s="193"/>
      <c r="F20" s="39"/>
      <c r="G20" s="40"/>
      <c r="H20" s="40"/>
      <c r="I20" s="169" t="s">
        <v>54</v>
      </c>
      <c r="J20" s="170"/>
      <c r="K20" s="79">
        <f>O12</f>
        <v>6536.92</v>
      </c>
      <c r="L20" s="171">
        <f>O12</f>
        <v>6536.92</v>
      </c>
      <c r="M20" s="172"/>
      <c r="N20" s="173"/>
      <c r="O20" s="41"/>
      <c r="P20" s="41"/>
      <c r="Q20" s="20"/>
      <c r="R20" s="39"/>
    </row>
    <row r="21" spans="1:18" x14ac:dyDescent="0.25">
      <c r="A21" s="182" t="s">
        <v>36</v>
      </c>
      <c r="B21" s="183"/>
      <c r="C21" s="183"/>
      <c r="D21" s="183"/>
      <c r="E21" s="184"/>
      <c r="F21" s="39"/>
      <c r="G21" s="40"/>
      <c r="H21" s="40"/>
      <c r="I21" s="169" t="s">
        <v>53</v>
      </c>
      <c r="J21" s="170"/>
      <c r="K21" s="79">
        <v>0</v>
      </c>
      <c r="L21" s="171">
        <v>0</v>
      </c>
      <c r="M21" s="172"/>
      <c r="N21" s="173"/>
      <c r="O21" s="41"/>
      <c r="P21" s="41"/>
      <c r="Q21" s="20"/>
      <c r="R21" s="77"/>
    </row>
    <row r="22" spans="1:18" x14ac:dyDescent="0.25">
      <c r="A22" s="185" t="s">
        <v>37</v>
      </c>
      <c r="B22" s="186"/>
      <c r="C22" s="186"/>
      <c r="D22" s="186"/>
      <c r="E22" s="187"/>
      <c r="F22" s="39"/>
      <c r="G22" s="40"/>
      <c r="H22" s="40"/>
      <c r="I22" s="169" t="s">
        <v>52</v>
      </c>
      <c r="J22" s="170"/>
      <c r="K22" s="79">
        <v>0</v>
      </c>
      <c r="L22" s="171">
        <v>0</v>
      </c>
      <c r="M22" s="172"/>
      <c r="N22" s="173"/>
      <c r="O22" s="41"/>
      <c r="P22" s="41"/>
      <c r="Q22" s="20"/>
      <c r="R22" s="52"/>
    </row>
    <row r="23" spans="1:18" x14ac:dyDescent="0.25">
      <c r="A23" s="166" t="s">
        <v>39</v>
      </c>
      <c r="B23" s="167"/>
      <c r="C23" s="167"/>
      <c r="D23" s="167"/>
      <c r="E23" s="168"/>
      <c r="F23" s="39"/>
      <c r="G23" s="40"/>
      <c r="H23" s="40"/>
      <c r="I23" s="169" t="s">
        <v>51</v>
      </c>
      <c r="J23" s="170"/>
      <c r="K23" s="79">
        <v>0</v>
      </c>
      <c r="L23" s="171">
        <v>0</v>
      </c>
      <c r="M23" s="172"/>
      <c r="N23" s="173"/>
      <c r="O23" s="41"/>
      <c r="P23" s="41"/>
      <c r="Q23" s="39"/>
      <c r="R23" s="41"/>
    </row>
    <row r="24" spans="1:18" x14ac:dyDescent="0.25">
      <c r="A24" s="174" t="s">
        <v>41</v>
      </c>
      <c r="B24" s="175"/>
      <c r="C24" s="175"/>
      <c r="D24" s="175"/>
      <c r="E24" s="176"/>
      <c r="F24" s="39"/>
      <c r="G24" s="40"/>
      <c r="H24" s="40"/>
      <c r="I24" s="177" t="s">
        <v>50</v>
      </c>
      <c r="J24" s="178"/>
      <c r="K24" s="78"/>
      <c r="L24" s="179">
        <f>L19+L20+L21+L22</f>
        <v>6536.92</v>
      </c>
      <c r="M24" s="180"/>
      <c r="N24" s="181"/>
      <c r="O24" s="41"/>
      <c r="P24" s="41"/>
      <c r="Q24" s="77"/>
      <c r="R24" s="41"/>
    </row>
    <row r="25" spans="1:18" x14ac:dyDescent="0.25">
      <c r="A25" s="163" t="s">
        <v>49</v>
      </c>
      <c r="B25" s="164"/>
      <c r="C25" s="164"/>
      <c r="D25" s="164"/>
      <c r="E25" s="165"/>
      <c r="F25" s="39"/>
      <c r="G25" s="40"/>
      <c r="H25" s="40"/>
      <c r="I25" s="40"/>
      <c r="J25" s="40"/>
      <c r="K25" s="76"/>
      <c r="L25" s="39"/>
      <c r="M25" s="39"/>
      <c r="N25" s="39"/>
      <c r="O25" s="41"/>
      <c r="P25" s="41"/>
      <c r="Q25" s="52"/>
      <c r="R25" s="41"/>
    </row>
    <row r="26" spans="1:18" x14ac:dyDescent="0.25">
      <c r="A26" s="20"/>
      <c r="B26" s="20"/>
      <c r="C26" s="20"/>
      <c r="D26" s="38"/>
      <c r="E26" s="38"/>
      <c r="F26" s="38"/>
      <c r="G26" s="40"/>
      <c r="H26" s="40"/>
      <c r="I26" s="40"/>
      <c r="J26" s="40"/>
      <c r="K26" s="40"/>
      <c r="L26" s="39"/>
      <c r="M26" s="39"/>
      <c r="N26" s="39"/>
      <c r="O26" s="39"/>
      <c r="P26" s="39"/>
      <c r="Q26" s="41"/>
      <c r="R26" s="41"/>
    </row>
    <row r="27" spans="1:18" x14ac:dyDescent="0.25">
      <c r="A27" s="20"/>
      <c r="B27" s="20"/>
      <c r="C27" s="20"/>
      <c r="D27" s="20"/>
      <c r="E27" s="39"/>
      <c r="F27" s="39"/>
      <c r="G27" s="40"/>
      <c r="I27" s="194" t="s">
        <v>79</v>
      </c>
      <c r="J27" s="195"/>
      <c r="K27" s="195"/>
      <c r="L27" s="195"/>
      <c r="M27" s="195"/>
      <c r="N27" s="195"/>
      <c r="O27" s="39"/>
      <c r="P27" s="39"/>
      <c r="Q27" s="41"/>
      <c r="R27" s="41"/>
    </row>
    <row r="28" spans="1:18" x14ac:dyDescent="0.25">
      <c r="I28" s="117"/>
      <c r="J28" s="118"/>
      <c r="K28" s="122" t="s">
        <v>30</v>
      </c>
      <c r="L28" s="195" t="s">
        <v>31</v>
      </c>
      <c r="M28" s="195"/>
      <c r="N28" s="195"/>
    </row>
    <row r="29" spans="1:18" ht="15" customHeight="1" x14ac:dyDescent="0.25">
      <c r="I29" s="169" t="s">
        <v>80</v>
      </c>
      <c r="J29" s="170"/>
      <c r="K29" s="123">
        <f>I10+I11</f>
        <v>484.14</v>
      </c>
      <c r="L29" s="196">
        <f>O10</f>
        <v>236.92</v>
      </c>
      <c r="M29" s="197"/>
      <c r="N29" s="198"/>
    </row>
    <row r="30" spans="1:18" ht="15" customHeight="1" x14ac:dyDescent="0.25">
      <c r="H30" s="120"/>
      <c r="I30" s="169" t="s">
        <v>81</v>
      </c>
      <c r="J30" s="170"/>
      <c r="K30" s="123">
        <v>0</v>
      </c>
      <c r="L30" s="196">
        <f>O8</f>
        <v>6300</v>
      </c>
      <c r="M30" s="197">
        <f>K8</f>
        <v>0</v>
      </c>
      <c r="N30" s="198"/>
    </row>
    <row r="31" spans="1:18" x14ac:dyDescent="0.25">
      <c r="H31" s="120"/>
      <c r="I31" s="177" t="s">
        <v>25</v>
      </c>
      <c r="J31" s="217"/>
      <c r="K31" s="124">
        <f>SUM(K29:K30)</f>
        <v>484.14</v>
      </c>
      <c r="L31" s="216">
        <f>SUM(L29:N30)</f>
        <v>6536.92</v>
      </c>
      <c r="M31" s="195">
        <f>SUM(M29:M30)</f>
        <v>0</v>
      </c>
      <c r="N31" s="195"/>
    </row>
    <row r="32" spans="1:18" x14ac:dyDescent="0.25">
      <c r="H32" s="120"/>
      <c r="I32" s="120"/>
    </row>
    <row r="33" spans="8:9" x14ac:dyDescent="0.25">
      <c r="H33" s="120"/>
      <c r="I33" s="120"/>
    </row>
    <row r="34" spans="8:9" x14ac:dyDescent="0.25">
      <c r="H34" s="120"/>
      <c r="I34" s="120"/>
    </row>
    <row r="35" spans="8:9" x14ac:dyDescent="0.25">
      <c r="H35" s="120"/>
      <c r="I35" s="120"/>
    </row>
    <row r="36" spans="8:9" x14ac:dyDescent="0.25">
      <c r="I36" s="120"/>
    </row>
    <row r="37" spans="8:9" x14ac:dyDescent="0.25">
      <c r="I37" s="121"/>
    </row>
  </sheetData>
  <sheetProtection algorithmName="SHA-512" hashValue="b0knkcIuN8bb7gi+I3Z2q5/QHuhSwhHqOy2ytClVRTyyzMKsU5kAJcygVT2uVwqz2Rj17joCjoFCCyCWdeokhA==" saltValue="GR973hAMs3S9XgJ+hoR9lg==" spinCount="100000" sheet="1" objects="1" scenarios="1"/>
  <mergeCells count="41">
    <mergeCell ref="L30:N30"/>
    <mergeCell ref="L31:N31"/>
    <mergeCell ref="I29:J29"/>
    <mergeCell ref="I30:J30"/>
    <mergeCell ref="I31:J31"/>
    <mergeCell ref="I27:N27"/>
    <mergeCell ref="L28:N28"/>
    <mergeCell ref="L29:N29"/>
    <mergeCell ref="A1:R1"/>
    <mergeCell ref="A2:R2"/>
    <mergeCell ref="A3:R3"/>
    <mergeCell ref="A4:D4"/>
    <mergeCell ref="J4:K4"/>
    <mergeCell ref="L4:Q4"/>
    <mergeCell ref="L12:N12"/>
    <mergeCell ref="D14:F14"/>
    <mergeCell ref="A17:E17"/>
    <mergeCell ref="I17:N17"/>
    <mergeCell ref="A19:E19"/>
    <mergeCell ref="I19:J19"/>
    <mergeCell ref="L19:N19"/>
    <mergeCell ref="A18:E18"/>
    <mergeCell ref="I18:J18"/>
    <mergeCell ref="L18:N18"/>
    <mergeCell ref="A12:H12"/>
    <mergeCell ref="A20:E20"/>
    <mergeCell ref="I20:J20"/>
    <mergeCell ref="L20:N20"/>
    <mergeCell ref="A21:E21"/>
    <mergeCell ref="I21:J21"/>
    <mergeCell ref="L21:N21"/>
    <mergeCell ref="A22:E22"/>
    <mergeCell ref="I22:J22"/>
    <mergeCell ref="L22:N22"/>
    <mergeCell ref="A25:E25"/>
    <mergeCell ref="A23:E23"/>
    <mergeCell ref="I23:J23"/>
    <mergeCell ref="L23:N23"/>
    <mergeCell ref="A24:E24"/>
    <mergeCell ref="I24:J24"/>
    <mergeCell ref="L24:N24"/>
  </mergeCell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Informática 2019 CUSTEIO</vt:lpstr>
      <vt:lpstr>Informática 18-19 Capital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dc:creator>
  <cp:lastModifiedBy>ICT</cp:lastModifiedBy>
  <dcterms:created xsi:type="dcterms:W3CDTF">2020-07-06T23:38:29Z</dcterms:created>
  <dcterms:modified xsi:type="dcterms:W3CDTF">2021-02-10T18:54:00Z</dcterms:modified>
</cp:coreProperties>
</file>