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ais\Documents\ICT\Execução Orçamentária\Compras\Mobiliário\"/>
    </mc:Choice>
  </mc:AlternateContent>
  <bookViews>
    <workbookView xWindow="0" yWindow="0" windowWidth="28800" windowHeight="11850"/>
  </bookViews>
  <sheets>
    <sheet name="Mobiliário 2019-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K21" i="1"/>
  <c r="S8" i="1" l="1"/>
  <c r="R8" i="1"/>
  <c r="Q8" i="1"/>
  <c r="M8" i="1"/>
  <c r="K8" i="1"/>
  <c r="K27" i="1" s="1"/>
  <c r="J8" i="1"/>
  <c r="J27" i="1" l="1"/>
  <c r="K34" i="1"/>
  <c r="S26" i="1"/>
  <c r="R26" i="1"/>
  <c r="M21" i="1"/>
  <c r="U18" i="1"/>
  <c r="S18" i="1"/>
  <c r="S10" i="1"/>
  <c r="R10" i="1"/>
  <c r="Q10" i="1"/>
  <c r="M10" i="1"/>
  <c r="K10" i="1"/>
  <c r="K26" i="1" s="1"/>
  <c r="K28" i="1" s="1"/>
  <c r="M33" i="1" s="1"/>
  <c r="J10" i="1"/>
  <c r="J26" i="1" s="1"/>
  <c r="S9" i="1"/>
  <c r="R9" i="1"/>
  <c r="Q9" i="1"/>
  <c r="M9" i="1"/>
  <c r="K9" i="1"/>
  <c r="J9" i="1"/>
  <c r="S7" i="1"/>
  <c r="U17" i="1" s="1"/>
  <c r="R7" i="1"/>
  <c r="T19" i="1" s="1"/>
  <c r="Q7" i="1"/>
  <c r="S19" i="1" s="1"/>
  <c r="M7" i="1"/>
  <c r="R17" i="1" s="1"/>
  <c r="K7" i="1"/>
  <c r="J7" i="1"/>
  <c r="S6" i="1"/>
  <c r="R6" i="1"/>
  <c r="Q6" i="1"/>
  <c r="M6" i="1"/>
  <c r="K6" i="1"/>
  <c r="J6" i="1"/>
  <c r="J28" i="1" l="1"/>
  <c r="J11" i="1"/>
  <c r="K11" i="1"/>
  <c r="Q11" i="1"/>
  <c r="R19" i="1"/>
  <c r="T20" i="1"/>
  <c r="R11" i="1"/>
  <c r="K19" i="1" s="1"/>
  <c r="K18" i="1"/>
  <c r="U20" i="1"/>
  <c r="S11" i="1"/>
  <c r="K20" i="1" s="1"/>
  <c r="R20" i="1"/>
  <c r="S20" i="1"/>
  <c r="S17" i="1"/>
  <c r="U19" i="1"/>
  <c r="M11" i="1"/>
  <c r="K17" i="1" s="1"/>
  <c r="T17" i="1"/>
  <c r="T18" i="1"/>
  <c r="R18" i="1"/>
  <c r="R25" i="1"/>
  <c r="R27" i="1" s="1"/>
  <c r="S25" i="1" l="1"/>
  <c r="S27" i="1" s="1"/>
  <c r="M35" i="1"/>
  <c r="K16" i="1"/>
  <c r="K33" i="1"/>
  <c r="K35" i="1" s="1"/>
  <c r="R21" i="1"/>
  <c r="U21" i="1"/>
  <c r="S21" i="1"/>
  <c r="M16" i="1"/>
  <c r="T21" i="1"/>
</calcChain>
</file>

<file path=xl/comments1.xml><?xml version="1.0" encoding="utf-8"?>
<comments xmlns="http://schemas.openxmlformats.org/spreadsheetml/2006/main">
  <authors>
    <author>ICT</author>
  </authors>
  <commentList>
    <comment ref="D7" authorId="0" shapeId="0">
      <text>
        <r>
          <rPr>
            <b/>
            <sz val="9"/>
            <color indexed="81"/>
            <rFont val="Segoe UI"/>
            <family val="2"/>
          </rPr>
          <t>ICT:</t>
        </r>
        <r>
          <rPr>
            <sz val="9"/>
            <color indexed="81"/>
            <rFont val="Segoe UI"/>
            <family val="2"/>
          </rPr>
          <t xml:space="preserve">
Sige solicitado 44522</t>
        </r>
      </text>
    </comment>
    <comment ref="D8" authorId="0" shapeId="0">
      <text>
        <r>
          <rPr>
            <b/>
            <sz val="9"/>
            <color indexed="81"/>
            <rFont val="Segoe UI"/>
            <family val="2"/>
          </rPr>
          <t>ICT:</t>
        </r>
        <r>
          <rPr>
            <sz val="9"/>
            <color indexed="81"/>
            <rFont val="Segoe UI"/>
            <family val="2"/>
          </rPr>
          <t xml:space="preserve">
Sige solicitado 44522</t>
        </r>
      </text>
    </comment>
  </commentList>
</comments>
</file>

<file path=xl/sharedStrings.xml><?xml version="1.0" encoding="utf-8"?>
<sst xmlns="http://schemas.openxmlformats.org/spreadsheetml/2006/main" count="95" uniqueCount="64">
  <si>
    <t>Instituto de Ciência e Tecnologia - ICT</t>
  </si>
  <si>
    <t>Inversão</t>
  </si>
  <si>
    <t>Prioridade</t>
  </si>
  <si>
    <t>PREGÃO</t>
  </si>
  <si>
    <t>item</t>
  </si>
  <si>
    <t>Empenho</t>
  </si>
  <si>
    <t>SIGE</t>
  </si>
  <si>
    <t>DESCRIÇÃO</t>
  </si>
  <si>
    <t>UN</t>
  </si>
  <si>
    <t>QTD.</t>
  </si>
  <si>
    <t>Emp.</t>
  </si>
  <si>
    <t>R$ Unit.</t>
  </si>
  <si>
    <t>R$ total</t>
  </si>
  <si>
    <t>Empenhado</t>
  </si>
  <si>
    <t>Inv.</t>
  </si>
  <si>
    <t>R$ Total</t>
  </si>
  <si>
    <t>I</t>
  </si>
  <si>
    <t>II</t>
  </si>
  <si>
    <t>III</t>
  </si>
  <si>
    <t>$ Priorid. I</t>
  </si>
  <si>
    <t>$ Priorid. II</t>
  </si>
  <si>
    <t>$ Priorid. III</t>
  </si>
  <si>
    <t>Solicitante</t>
  </si>
  <si>
    <t>Armário de aço modelo tradicional (chapa 24) c/ 02 portas de abrir e maçaneta c/ chave, medida aproximada de 2,00m x 1,20m x 0,50m, com 04 prateleiras. Cor cinza.</t>
  </si>
  <si>
    <t>un</t>
  </si>
  <si>
    <t>Secretaria</t>
  </si>
  <si>
    <t>Escrivaninha confeccionada em compensado naval 15mm, com tampo nas dimensões: 1200mm x 600 x 750mm revestido em formica texturizada 0,8mm na cor branco gelo, acabamento em fita de bordo em PVC de mesma cor, estrutura em metalon 50 x 30mm com pintura eletrostática cor branco gelo com ponteiras de acabamento em PVC, com pés reguláveis; gaveteiro com 3 gavetas em compensado naval, testa com revestimento em fórmica 0,8mm na cor branco gelo, sistema de deslizamento das gavetas por trilho corrediça telescópico e fechadura cilíndrica tipo YALE com duas chaves com travamento simultâneo das gavetas. Garantia de 12 meses.</t>
  </si>
  <si>
    <t>Equipe 3</t>
  </si>
  <si>
    <t>Equipe 1</t>
  </si>
  <si>
    <t>Equipe 2</t>
  </si>
  <si>
    <t>Refrigerador / Geladeira, duplex 462 litros, degelo automático iluminação interna . Eficiência energética Classe A. Alimentação 110 ou 220V. Capacidade total refrigerador: 347 litros. Capacidade total freezer 115 litros. Capacidade total refrigerador + freezer: 462 litros. Dimensões aprox. do produto (L x A x P): 70,2 x 186,5 x 73,3 cm. Garantia: 01 ano.</t>
  </si>
  <si>
    <t>Total</t>
  </si>
  <si>
    <t>LEGENDA</t>
  </si>
  <si>
    <t>Solicitado</t>
  </si>
  <si>
    <t>Pedido inicial</t>
  </si>
  <si>
    <t>Solicitantes</t>
  </si>
  <si>
    <t>Prioridade I</t>
  </si>
  <si>
    <t>Prioridade II</t>
  </si>
  <si>
    <t>Prioridade III</t>
  </si>
  <si>
    <t>Itens aceitos e apontados como sendo pesquisa - não serão empenhados</t>
  </si>
  <si>
    <t>Total inversão</t>
  </si>
  <si>
    <t>Prioridade  I</t>
  </si>
  <si>
    <t>Empresa impedida de contrartar com o poder público ou pregão vencido</t>
  </si>
  <si>
    <t>Itens empenhados - aguardando entrega</t>
  </si>
  <si>
    <t>Total empenhado</t>
  </si>
  <si>
    <t>Itens entregues - compra finalizada</t>
  </si>
  <si>
    <t>Pregão</t>
  </si>
  <si>
    <t>525 - Pedido Geral - Aquisição de mobiliário, eletroeletrônicos e eletrodomésticos - 2019/2020</t>
  </si>
  <si>
    <t>Resumo Aquisição de Equipamentos - 2020</t>
  </si>
  <si>
    <t>Resumo por equipes - exercício 2020</t>
  </si>
  <si>
    <t>APARELHO DE TELEFONE COM FIO. Descrição: 3 funções Flash, Redial/Rediscar e Mute/Mudo 3 volumes de campainha 2 timbres de campainha. Opção de chave de bloqueio Posições mesa e parede Dados Técnicos: Sinalização de linha pulso e tom Duração do flash 300 ms Dimensões 187 x 137 x 90mm. Consumo de energia não consome energia.Peso sem embalagem 415g</t>
  </si>
  <si>
    <t xml:space="preserve">Equipe 3 </t>
  </si>
  <si>
    <t>49/2019</t>
  </si>
  <si>
    <t>2020NE801125</t>
  </si>
  <si>
    <t xml:space="preserve">Enviado para registro de preço </t>
  </si>
  <si>
    <t>2020NE801127</t>
  </si>
  <si>
    <t>Licitação frustrada</t>
  </si>
  <si>
    <t xml:space="preserve">Validade do resultado do pregão vencida - sem empenho </t>
  </si>
  <si>
    <t>Pedido 2018-2019</t>
  </si>
  <si>
    <t>Pedido 2019-2020 (emp. 2020)</t>
  </si>
  <si>
    <t>Pedido 2019-2020 (emp. 2021)</t>
  </si>
  <si>
    <t>Resultado do Exercício</t>
  </si>
  <si>
    <t>Empenhados em 2020</t>
  </si>
  <si>
    <t>Processo: 23087.011454/2019-17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</si>
</sst>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omic Sans MS"/>
      <family val="4"/>
    </font>
    <font>
      <b/>
      <sz val="16"/>
      <color theme="1"/>
      <name val="Comic Sans MS"/>
      <family val="4"/>
    </font>
    <font>
      <i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EC7D6A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1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horizontal="justify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44" fontId="0" fillId="0" borderId="0" xfId="1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justify" vertical="top"/>
    </xf>
    <xf numFmtId="44" fontId="2" fillId="5" borderId="2" xfId="1" applyFont="1" applyFill="1" applyBorder="1" applyAlignment="1">
      <alignment horizontal="right" vertical="center"/>
    </xf>
    <xf numFmtId="0" fontId="2" fillId="5" borderId="2" xfId="0" applyNumberFormat="1" applyFont="1" applyFill="1" applyBorder="1" applyAlignment="1">
      <alignment horizontal="center" vertical="center"/>
    </xf>
    <xf numFmtId="44" fontId="2" fillId="5" borderId="2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44" fontId="2" fillId="5" borderId="2" xfId="1" applyFont="1" applyFill="1" applyBorder="1" applyAlignment="1">
      <alignment horizontal="justify" vertical="center"/>
    </xf>
    <xf numFmtId="0" fontId="7" fillId="0" borderId="5" xfId="0" applyFont="1" applyBorder="1" applyAlignment="1">
      <alignment horizontal="left" vertical="top"/>
    </xf>
    <xf numFmtId="0" fontId="0" fillId="2" borderId="0" xfId="0" applyFill="1" applyAlignment="1">
      <alignment horizontal="center" vertical="center"/>
    </xf>
    <xf numFmtId="44" fontId="0" fillId="2" borderId="0" xfId="0" applyNumberFormat="1" applyFill="1" applyAlignment="1">
      <alignment horizontal="center" vertical="center"/>
    </xf>
    <xf numFmtId="44" fontId="0" fillId="0" borderId="0" xfId="1" applyFont="1" applyAlignment="1">
      <alignment horizontal="justify" vertical="center"/>
    </xf>
    <xf numFmtId="0" fontId="0" fillId="0" borderId="0" xfId="0" applyAlignment="1">
      <alignment horizontal="center" vertical="top"/>
    </xf>
    <xf numFmtId="44" fontId="0" fillId="0" borderId="0" xfId="1" applyFont="1" applyAlignment="1">
      <alignment horizontal="right" vertical="top"/>
    </xf>
    <xf numFmtId="44" fontId="0" fillId="0" borderId="0" xfId="1" applyFont="1" applyAlignment="1">
      <alignment horizontal="center" vertical="top"/>
    </xf>
    <xf numFmtId="44" fontId="2" fillId="5" borderId="6" xfId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44" fontId="0" fillId="0" borderId="3" xfId="0" applyNumberFormat="1" applyFont="1" applyBorder="1" applyAlignment="1">
      <alignment vertical="top" wrapText="1"/>
    </xf>
    <xf numFmtId="44" fontId="4" fillId="0" borderId="2" xfId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44" fontId="0" fillId="0" borderId="2" xfId="1" applyFont="1" applyBorder="1" applyAlignment="1">
      <alignment horizontal="center" vertical="top"/>
    </xf>
    <xf numFmtId="44" fontId="4" fillId="0" borderId="2" xfId="1" applyFont="1" applyFill="1" applyBorder="1" applyAlignment="1">
      <alignment horizontal="center" vertical="top"/>
    </xf>
    <xf numFmtId="44" fontId="4" fillId="0" borderId="6" xfId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4" fontId="2" fillId="5" borderId="2" xfId="1" applyFont="1" applyFill="1" applyBorder="1" applyAlignment="1">
      <alignment horizontal="center" vertical="top"/>
    </xf>
    <xf numFmtId="44" fontId="2" fillId="5" borderId="2" xfId="0" applyNumberFormat="1" applyFont="1" applyFill="1" applyBorder="1" applyAlignment="1">
      <alignment horizontal="center" vertical="top"/>
    </xf>
    <xf numFmtId="44" fontId="2" fillId="5" borderId="6" xfId="1" applyFont="1" applyFill="1" applyBorder="1" applyAlignment="1">
      <alignment horizontal="center" vertical="top" wrapText="1"/>
    </xf>
    <xf numFmtId="0" fontId="2" fillId="5" borderId="7" xfId="0" applyFont="1" applyFill="1" applyBorder="1" applyAlignment="1">
      <alignment horizontal="center" vertical="top" wrapText="1"/>
    </xf>
    <xf numFmtId="44" fontId="2" fillId="5" borderId="2" xfId="0" applyNumberFormat="1" applyFont="1" applyFill="1" applyBorder="1" applyAlignment="1">
      <alignment horizontal="justify" vertical="top" wrapText="1"/>
    </xf>
    <xf numFmtId="44" fontId="0" fillId="0" borderId="0" xfId="0" applyNumberFormat="1" applyAlignment="1">
      <alignment horizontal="center" vertical="top"/>
    </xf>
    <xf numFmtId="44" fontId="0" fillId="0" borderId="0" xfId="1" applyFont="1" applyAlignment="1">
      <alignment vertical="top"/>
    </xf>
    <xf numFmtId="0" fontId="2" fillId="5" borderId="2" xfId="0" applyFont="1" applyFill="1" applyBorder="1" applyAlignment="1">
      <alignment horizontal="center" vertical="top"/>
    </xf>
    <xf numFmtId="0" fontId="0" fillId="0" borderId="2" xfId="1" applyNumberFormat="1" applyFont="1" applyBorder="1" applyAlignment="1">
      <alignment horizontal="left" vertical="top"/>
    </xf>
    <xf numFmtId="44" fontId="1" fillId="0" borderId="2" xfId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44" fontId="0" fillId="0" borderId="2" xfId="1" applyFont="1" applyFill="1" applyBorder="1" applyAlignment="1">
      <alignment horizontal="center" vertical="center"/>
    </xf>
    <xf numFmtId="44" fontId="2" fillId="5" borderId="2" xfId="1" applyFont="1" applyFill="1" applyBorder="1" applyAlignment="1">
      <alignment horizontal="left" vertical="top"/>
    </xf>
    <xf numFmtId="44" fontId="2" fillId="5" borderId="2" xfId="1" applyFont="1" applyFill="1" applyBorder="1" applyAlignment="1">
      <alignment horizontal="right" vertical="top"/>
    </xf>
    <xf numFmtId="0" fontId="0" fillId="0" borderId="0" xfId="0" applyFill="1" applyAlignment="1">
      <alignment horizontal="justify" vertical="top"/>
    </xf>
    <xf numFmtId="0" fontId="2" fillId="5" borderId="7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0" fillId="9" borderId="2" xfId="0" applyFill="1" applyBorder="1" applyAlignment="1">
      <alignment horizontal="center" vertical="top" wrapText="1"/>
    </xf>
    <xf numFmtId="0" fontId="0" fillId="9" borderId="2" xfId="0" applyFill="1" applyBorder="1" applyAlignment="1">
      <alignment horizontal="center" wrapText="1"/>
    </xf>
    <xf numFmtId="0" fontId="0" fillId="9" borderId="2" xfId="0" applyFill="1" applyBorder="1" applyAlignment="1">
      <alignment vertical="top" wrapText="1"/>
    </xf>
    <xf numFmtId="0" fontId="0" fillId="9" borderId="2" xfId="0" applyFill="1" applyBorder="1" applyAlignment="1">
      <alignment horizontal="center" vertical="top"/>
    </xf>
    <xf numFmtId="44" fontId="0" fillId="9" borderId="2" xfId="1" applyFont="1" applyFill="1" applyBorder="1" applyAlignment="1">
      <alignment vertical="top" wrapText="1"/>
    </xf>
    <xf numFmtId="44" fontId="0" fillId="9" borderId="2" xfId="1" applyFont="1" applyFill="1" applyBorder="1" applyAlignment="1">
      <alignment horizontal="right" vertical="top"/>
    </xf>
    <xf numFmtId="0" fontId="0" fillId="9" borderId="2" xfId="0" applyFill="1" applyBorder="1" applyAlignment="1">
      <alignment horizontal="center" vertical="center"/>
    </xf>
    <xf numFmtId="44" fontId="0" fillId="9" borderId="2" xfId="0" applyNumberFormat="1" applyFill="1" applyBorder="1" applyAlignment="1">
      <alignment horizontal="center" vertical="top"/>
    </xf>
    <xf numFmtId="44" fontId="0" fillId="9" borderId="2" xfId="1" applyFont="1" applyFill="1" applyBorder="1" applyAlignment="1">
      <alignment horizontal="justify" vertical="top"/>
    </xf>
    <xf numFmtId="0" fontId="0" fillId="8" borderId="2" xfId="0" applyFill="1" applyBorder="1" applyAlignment="1">
      <alignment horizontal="center" vertical="top" wrapText="1"/>
    </xf>
    <xf numFmtId="0" fontId="0" fillId="8" borderId="2" xfId="0" applyFill="1" applyBorder="1" applyAlignment="1">
      <alignment horizontal="center" wrapText="1"/>
    </xf>
    <xf numFmtId="0" fontId="0" fillId="8" borderId="2" xfId="0" applyFill="1" applyBorder="1" applyAlignment="1">
      <alignment vertical="top" wrapText="1"/>
    </xf>
    <xf numFmtId="0" fontId="0" fillId="8" borderId="2" xfId="0" applyFill="1" applyBorder="1" applyAlignment="1">
      <alignment horizontal="center" vertical="top"/>
    </xf>
    <xf numFmtId="44" fontId="0" fillId="8" borderId="2" xfId="1" applyFont="1" applyFill="1" applyBorder="1" applyAlignment="1">
      <alignment vertical="top" wrapText="1"/>
    </xf>
    <xf numFmtId="44" fontId="0" fillId="8" borderId="2" xfId="1" applyFont="1" applyFill="1" applyBorder="1" applyAlignment="1">
      <alignment horizontal="right" vertical="top"/>
    </xf>
    <xf numFmtId="0" fontId="0" fillId="8" borderId="2" xfId="0" applyFill="1" applyBorder="1" applyAlignment="1">
      <alignment horizontal="center" vertical="center"/>
    </xf>
    <xf numFmtId="44" fontId="0" fillId="8" borderId="2" xfId="0" applyNumberFormat="1" applyFill="1" applyBorder="1" applyAlignment="1">
      <alignment horizontal="center" vertical="top"/>
    </xf>
    <xf numFmtId="44" fontId="0" fillId="8" borderId="2" xfId="1" applyFont="1" applyFill="1" applyBorder="1" applyAlignment="1">
      <alignment horizontal="justify" vertical="top"/>
    </xf>
    <xf numFmtId="0" fontId="0" fillId="10" borderId="2" xfId="0" applyFill="1" applyBorder="1" applyAlignment="1">
      <alignment horizontal="center" vertical="top" wrapText="1"/>
    </xf>
    <xf numFmtId="0" fontId="0" fillId="10" borderId="2" xfId="0" applyFill="1" applyBorder="1" applyAlignment="1">
      <alignment horizontal="center" wrapText="1"/>
    </xf>
    <xf numFmtId="0" fontId="0" fillId="10" borderId="2" xfId="0" applyFill="1" applyBorder="1" applyAlignment="1">
      <alignment vertical="top" wrapText="1"/>
    </xf>
    <xf numFmtId="0" fontId="0" fillId="10" borderId="2" xfId="0" applyFill="1" applyBorder="1" applyAlignment="1">
      <alignment horizontal="center" vertical="top"/>
    </xf>
    <xf numFmtId="44" fontId="0" fillId="10" borderId="2" xfId="1" applyFont="1" applyFill="1" applyBorder="1" applyAlignment="1">
      <alignment vertical="top" wrapText="1"/>
    </xf>
    <xf numFmtId="44" fontId="0" fillId="10" borderId="2" xfId="1" applyFont="1" applyFill="1" applyBorder="1" applyAlignment="1">
      <alignment horizontal="right" vertical="top"/>
    </xf>
    <xf numFmtId="0" fontId="0" fillId="10" borderId="2" xfId="0" applyFill="1" applyBorder="1" applyAlignment="1">
      <alignment horizontal="center" vertical="center"/>
    </xf>
    <xf numFmtId="44" fontId="0" fillId="10" borderId="2" xfId="0" applyNumberFormat="1" applyFill="1" applyBorder="1" applyAlignment="1">
      <alignment horizontal="center" vertical="top"/>
    </xf>
    <xf numFmtId="44" fontId="0" fillId="10" borderId="2" xfId="1" applyFont="1" applyFill="1" applyBorder="1" applyAlignment="1">
      <alignment horizontal="justify" vertical="top"/>
    </xf>
    <xf numFmtId="0" fontId="0" fillId="6" borderId="2" xfId="0" applyFill="1" applyBorder="1" applyAlignment="1">
      <alignment horizontal="center" vertical="top" wrapText="1"/>
    </xf>
    <xf numFmtId="0" fontId="0" fillId="6" borderId="2" xfId="0" applyFill="1" applyBorder="1" applyAlignment="1">
      <alignment horizontal="center" wrapText="1"/>
    </xf>
    <xf numFmtId="0" fontId="0" fillId="6" borderId="2" xfId="0" applyFill="1" applyBorder="1" applyAlignment="1">
      <alignment vertical="top" wrapText="1"/>
    </xf>
    <xf numFmtId="0" fontId="0" fillId="6" borderId="2" xfId="0" applyFill="1" applyBorder="1" applyAlignment="1">
      <alignment horizontal="center" vertical="top"/>
    </xf>
    <xf numFmtId="44" fontId="0" fillId="6" borderId="2" xfId="1" applyFont="1" applyFill="1" applyBorder="1" applyAlignment="1">
      <alignment vertical="top" wrapText="1"/>
    </xf>
    <xf numFmtId="44" fontId="0" fillId="6" borderId="2" xfId="1" applyFont="1" applyFill="1" applyBorder="1" applyAlignment="1">
      <alignment horizontal="right" vertical="top"/>
    </xf>
    <xf numFmtId="0" fontId="0" fillId="6" borderId="2" xfId="0" applyFill="1" applyBorder="1" applyAlignment="1">
      <alignment horizontal="center" vertical="center"/>
    </xf>
    <xf numFmtId="44" fontId="0" fillId="6" borderId="2" xfId="0" applyNumberFormat="1" applyFill="1" applyBorder="1" applyAlignment="1">
      <alignment horizontal="center" vertical="top"/>
    </xf>
    <xf numFmtId="44" fontId="0" fillId="6" borderId="2" xfId="1" applyFont="1" applyFill="1" applyBorder="1" applyAlignment="1">
      <alignment horizontal="justify" vertical="top"/>
    </xf>
    <xf numFmtId="0" fontId="0" fillId="3" borderId="2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wrapText="1"/>
    </xf>
    <xf numFmtId="0" fontId="0" fillId="3" borderId="2" xfId="0" applyFont="1" applyFill="1" applyBorder="1" applyAlignment="1">
      <alignment vertical="top" wrapText="1"/>
    </xf>
    <xf numFmtId="44" fontId="0" fillId="3" borderId="2" xfId="1" applyFont="1" applyFill="1" applyBorder="1" applyAlignment="1">
      <alignment vertical="top" wrapText="1"/>
    </xf>
    <xf numFmtId="44" fontId="0" fillId="3" borderId="2" xfId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44" fontId="0" fillId="3" borderId="2" xfId="0" applyNumberFormat="1" applyFill="1" applyBorder="1" applyAlignment="1">
      <alignment horizontal="center" vertical="center"/>
    </xf>
    <xf numFmtId="44" fontId="0" fillId="3" borderId="2" xfId="1" applyFont="1" applyFill="1" applyBorder="1" applyAlignment="1">
      <alignment horizontal="justify" vertical="center"/>
    </xf>
    <xf numFmtId="0" fontId="0" fillId="3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44" fontId="0" fillId="0" borderId="0" xfId="1" applyFont="1" applyAlignment="1">
      <alignment horizontal="center" vertical="center"/>
    </xf>
    <xf numFmtId="44" fontId="0" fillId="0" borderId="0" xfId="1" applyFont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left" vertical="center"/>
    </xf>
    <xf numFmtId="44" fontId="2" fillId="5" borderId="7" xfId="0" quotePrefix="1" applyNumberFormat="1" applyFont="1" applyFill="1" applyBorder="1" applyAlignment="1">
      <alignment horizontal="center" vertical="top" wrapText="1"/>
    </xf>
    <xf numFmtId="44" fontId="2" fillId="5" borderId="3" xfId="0" applyNumberFormat="1" applyFont="1" applyFill="1" applyBorder="1" applyAlignment="1">
      <alignment horizontal="center" vertical="top" wrapText="1"/>
    </xf>
    <xf numFmtId="0" fontId="0" fillId="10" borderId="2" xfId="0" applyFont="1" applyFill="1" applyBorder="1" applyAlignment="1">
      <alignment horizontal="left" vertical="center"/>
    </xf>
    <xf numFmtId="0" fontId="0" fillId="8" borderId="2" xfId="0" applyFont="1" applyFill="1" applyBorder="1" applyAlignment="1">
      <alignment horizontal="left" vertical="center"/>
    </xf>
    <xf numFmtId="44" fontId="0" fillId="0" borderId="6" xfId="0" applyNumberFormat="1" applyFont="1" applyBorder="1" applyAlignment="1">
      <alignment horizontal="center" vertical="top" wrapText="1"/>
    </xf>
    <xf numFmtId="44" fontId="0" fillId="0" borderId="3" xfId="0" applyNumberFormat="1" applyFont="1" applyBorder="1" applyAlignment="1">
      <alignment horizontal="center" vertical="top" wrapText="1"/>
    </xf>
    <xf numFmtId="0" fontId="0" fillId="4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center"/>
    </xf>
    <xf numFmtId="0" fontId="0" fillId="7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44" fontId="2" fillId="5" borderId="8" xfId="1" applyFont="1" applyFill="1" applyBorder="1" applyAlignment="1">
      <alignment horizontal="center" vertical="top"/>
    </xf>
    <xf numFmtId="44" fontId="2" fillId="5" borderId="1" xfId="1" applyFont="1" applyFill="1" applyBorder="1" applyAlignment="1">
      <alignment horizontal="center" vertical="top"/>
    </xf>
    <xf numFmtId="0" fontId="0" fillId="0" borderId="2" xfId="0" applyFont="1" applyBorder="1" applyAlignment="1">
      <alignment horizontal="center" vertical="top" wrapText="1"/>
    </xf>
    <xf numFmtId="44" fontId="2" fillId="5" borderId="7" xfId="0" applyNumberFormat="1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2" fillId="5" borderId="0" xfId="0" applyFont="1" applyFill="1" applyBorder="1" applyAlignment="1">
      <alignment horizontal="center" vertical="top" wrapText="1"/>
    </xf>
    <xf numFmtId="44" fontId="2" fillId="5" borderId="6" xfId="1" applyFont="1" applyFill="1" applyBorder="1" applyAlignment="1">
      <alignment horizontal="center" vertical="top"/>
    </xf>
    <xf numFmtId="44" fontId="2" fillId="5" borderId="3" xfId="1" applyFont="1" applyFill="1" applyBorder="1" applyAlignment="1">
      <alignment horizontal="center" vertical="top"/>
    </xf>
    <xf numFmtId="44" fontId="1" fillId="0" borderId="2" xfId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44" fontId="2" fillId="5" borderId="2" xfId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44" fontId="2" fillId="5" borderId="4" xfId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133350</xdr:rowOff>
    </xdr:from>
    <xdr:to>
      <xdr:col>2</xdr:col>
      <xdr:colOff>447675</xdr:colOff>
      <xdr:row>2</xdr:row>
      <xdr:rowOff>115809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33350"/>
          <a:ext cx="1314450" cy="782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43"/>
  <sheetViews>
    <sheetView showGridLines="0" tabSelected="1" workbookViewId="0">
      <pane ySplit="5" topLeftCell="A6" activePane="bottomLeft" state="frozen"/>
      <selection pane="bottomLeft" activeCell="I9" sqref="I9"/>
    </sheetView>
  </sheetViews>
  <sheetFormatPr defaultRowHeight="15" x14ac:dyDescent="0.25"/>
  <cols>
    <col min="1" max="1" width="11.85546875" style="2" customWidth="1"/>
    <col min="2" max="2" width="4.85546875" style="4" customWidth="1"/>
    <col min="3" max="3" width="16.28515625" style="2" customWidth="1"/>
    <col min="4" max="4" width="6.7109375" style="4" customWidth="1"/>
    <col min="5" max="5" width="41.28515625" style="5" customWidth="1"/>
    <col min="6" max="8" width="4.7109375" style="4" customWidth="1"/>
    <col min="9" max="9" width="15.140625" style="6" customWidth="1"/>
    <col min="10" max="11" width="12.85546875" style="6" customWidth="1"/>
    <col min="12" max="12" width="5.5703125" style="15" customWidth="1"/>
    <col min="13" max="13" width="13.7109375" style="15" customWidth="1"/>
    <col min="14" max="16" width="3.85546875" style="4" customWidth="1"/>
    <col min="17" max="18" width="14" style="4" customWidth="1"/>
    <col min="19" max="19" width="14" style="17" customWidth="1"/>
    <col min="20" max="20" width="15.7109375" style="2" customWidth="1"/>
    <col min="21" max="21" width="14" style="2" customWidth="1"/>
    <col min="22" max="16384" width="9.140625" style="2"/>
  </cols>
  <sheetData>
    <row r="1" spans="1:35" ht="31.5" customHeight="1" x14ac:dyDescent="0.25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31.5" customHeight="1" x14ac:dyDescent="0.25">
      <c r="A2" s="116" t="s">
        <v>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31.5" customHeight="1" x14ac:dyDescent="0.25"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</row>
    <row r="4" spans="1:35" ht="26.25" customHeight="1" x14ac:dyDescent="0.25">
      <c r="A4" s="117" t="s">
        <v>63</v>
      </c>
      <c r="B4" s="117"/>
      <c r="C4" s="117"/>
      <c r="D4" s="117"/>
      <c r="L4" s="118" t="s">
        <v>1</v>
      </c>
      <c r="M4" s="118"/>
      <c r="N4" s="118" t="s">
        <v>2</v>
      </c>
      <c r="O4" s="118"/>
      <c r="P4" s="118"/>
      <c r="Q4" s="118"/>
      <c r="R4" s="118"/>
      <c r="S4" s="118"/>
    </row>
    <row r="5" spans="1:35" s="7" customFormat="1" x14ac:dyDescent="0.25">
      <c r="A5" s="135" t="s">
        <v>3</v>
      </c>
      <c r="B5" s="101" t="s">
        <v>4</v>
      </c>
      <c r="C5" s="101" t="s">
        <v>5</v>
      </c>
      <c r="D5" s="101" t="s">
        <v>6</v>
      </c>
      <c r="E5" s="136" t="s">
        <v>7</v>
      </c>
      <c r="F5" s="137" t="s">
        <v>8</v>
      </c>
      <c r="G5" s="101" t="s">
        <v>9</v>
      </c>
      <c r="H5" s="101" t="s">
        <v>10</v>
      </c>
      <c r="I5" s="138" t="s">
        <v>11</v>
      </c>
      <c r="J5" s="138" t="s">
        <v>12</v>
      </c>
      <c r="K5" s="9" t="s">
        <v>13</v>
      </c>
      <c r="L5" s="139" t="s">
        <v>14</v>
      </c>
      <c r="M5" s="139" t="s">
        <v>15</v>
      </c>
      <c r="N5" s="139" t="s">
        <v>16</v>
      </c>
      <c r="O5" s="139" t="s">
        <v>17</v>
      </c>
      <c r="P5" s="139" t="s">
        <v>18</v>
      </c>
      <c r="Q5" s="139" t="s">
        <v>19</v>
      </c>
      <c r="R5" s="139" t="s">
        <v>20</v>
      </c>
      <c r="S5" s="140" t="s">
        <v>21</v>
      </c>
      <c r="T5" s="31" t="s">
        <v>22</v>
      </c>
    </row>
    <row r="6" spans="1:35" s="46" customFormat="1" ht="18" customHeight="1" x14ac:dyDescent="0.25">
      <c r="A6" s="86" t="s">
        <v>52</v>
      </c>
      <c r="B6" s="86">
        <v>1</v>
      </c>
      <c r="C6" s="86"/>
      <c r="D6" s="87">
        <v>21069</v>
      </c>
      <c r="E6" s="88" t="s">
        <v>50</v>
      </c>
      <c r="F6" s="87" t="s">
        <v>24</v>
      </c>
      <c r="G6" s="94">
        <v>5</v>
      </c>
      <c r="H6" s="91"/>
      <c r="I6" s="89">
        <v>0</v>
      </c>
      <c r="J6" s="90">
        <f t="shared" ref="J6:J10" si="0">I6*G6</f>
        <v>0</v>
      </c>
      <c r="K6" s="90">
        <f>I6*H6</f>
        <v>0</v>
      </c>
      <c r="L6" s="91">
        <v>0</v>
      </c>
      <c r="M6" s="92">
        <f t="shared" ref="M6:M10" si="1">L6*I6</f>
        <v>0</v>
      </c>
      <c r="N6" s="91"/>
      <c r="O6" s="91"/>
      <c r="P6" s="91"/>
      <c r="Q6" s="92">
        <f t="shared" ref="Q6:Q10" si="2">N6*I6</f>
        <v>0</v>
      </c>
      <c r="R6" s="92">
        <f t="shared" ref="R6:R10" si="3">O6*I6</f>
        <v>0</v>
      </c>
      <c r="S6" s="93">
        <f t="shared" ref="S6:S10" si="4">P6*I6</f>
        <v>0</v>
      </c>
      <c r="T6" s="91" t="s">
        <v>51</v>
      </c>
    </row>
    <row r="7" spans="1:35" s="46" customFormat="1" ht="18" customHeight="1" x14ac:dyDescent="0.25">
      <c r="A7" s="59" t="s">
        <v>52</v>
      </c>
      <c r="B7" s="59">
        <v>3</v>
      </c>
      <c r="C7" s="59"/>
      <c r="D7" s="60">
        <v>62355</v>
      </c>
      <c r="E7" s="61" t="s">
        <v>23</v>
      </c>
      <c r="F7" s="60" t="s">
        <v>24</v>
      </c>
      <c r="G7" s="95">
        <v>8</v>
      </c>
      <c r="H7" s="65">
        <v>0</v>
      </c>
      <c r="I7" s="63">
        <v>762</v>
      </c>
      <c r="J7" s="64">
        <f t="shared" si="0"/>
        <v>6096</v>
      </c>
      <c r="K7" s="64">
        <f t="shared" ref="K7:K10" si="5">I7*H7</f>
        <v>0</v>
      </c>
      <c r="L7" s="65">
        <v>0</v>
      </c>
      <c r="M7" s="66">
        <f t="shared" si="1"/>
        <v>0</v>
      </c>
      <c r="N7" s="62"/>
      <c r="O7" s="62">
        <v>2</v>
      </c>
      <c r="P7" s="62"/>
      <c r="Q7" s="66">
        <f t="shared" si="2"/>
        <v>0</v>
      </c>
      <c r="R7" s="66">
        <f t="shared" si="3"/>
        <v>1524</v>
      </c>
      <c r="S7" s="67">
        <f t="shared" si="4"/>
        <v>0</v>
      </c>
      <c r="T7" s="62" t="s">
        <v>29</v>
      </c>
    </row>
    <row r="8" spans="1:35" s="46" customFormat="1" ht="18" customHeight="1" x14ac:dyDescent="0.25">
      <c r="A8" s="68" t="s">
        <v>52</v>
      </c>
      <c r="B8" s="68">
        <v>3</v>
      </c>
      <c r="C8" s="68" t="s">
        <v>55</v>
      </c>
      <c r="D8" s="69">
        <v>62355</v>
      </c>
      <c r="E8" s="70" t="s">
        <v>23</v>
      </c>
      <c r="F8" s="69" t="s">
        <v>24</v>
      </c>
      <c r="G8" s="96">
        <v>0</v>
      </c>
      <c r="H8" s="74">
        <v>6</v>
      </c>
      <c r="I8" s="72">
        <v>762</v>
      </c>
      <c r="J8" s="73">
        <f t="shared" ref="J8" si="6">I8*G8</f>
        <v>0</v>
      </c>
      <c r="K8" s="73">
        <f t="shared" ref="K8" si="7">I8*H8</f>
        <v>4572</v>
      </c>
      <c r="L8" s="74">
        <v>0</v>
      </c>
      <c r="M8" s="75">
        <f t="shared" ref="M8" si="8">L8*I8</f>
        <v>0</v>
      </c>
      <c r="N8" s="71">
        <v>6</v>
      </c>
      <c r="O8" s="71"/>
      <c r="P8" s="71"/>
      <c r="Q8" s="75">
        <f t="shared" ref="Q8" si="9">N8*I8</f>
        <v>4572</v>
      </c>
      <c r="R8" s="75">
        <f t="shared" ref="R8" si="10">O8*I8</f>
        <v>0</v>
      </c>
      <c r="S8" s="76">
        <f t="shared" ref="S8" si="11">P8*I8</f>
        <v>0</v>
      </c>
      <c r="T8" s="71" t="s">
        <v>29</v>
      </c>
    </row>
    <row r="9" spans="1:35" s="46" customFormat="1" ht="18" customHeight="1" x14ac:dyDescent="0.25">
      <c r="A9" s="77" t="s">
        <v>52</v>
      </c>
      <c r="B9" s="77">
        <v>47</v>
      </c>
      <c r="C9" s="77"/>
      <c r="D9" s="78">
        <v>69497</v>
      </c>
      <c r="E9" s="79" t="s">
        <v>26</v>
      </c>
      <c r="F9" s="78" t="s">
        <v>24</v>
      </c>
      <c r="G9" s="97">
        <v>10</v>
      </c>
      <c r="H9" s="83">
        <v>0</v>
      </c>
      <c r="I9" s="81">
        <v>211</v>
      </c>
      <c r="J9" s="82">
        <f t="shared" si="0"/>
        <v>2110</v>
      </c>
      <c r="K9" s="82">
        <f t="shared" si="5"/>
        <v>0</v>
      </c>
      <c r="L9" s="83">
        <v>0</v>
      </c>
      <c r="M9" s="84">
        <f t="shared" si="1"/>
        <v>0</v>
      </c>
      <c r="N9" s="80">
        <v>0</v>
      </c>
      <c r="O9" s="80"/>
      <c r="P9" s="80"/>
      <c r="Q9" s="84">
        <f t="shared" si="2"/>
        <v>0</v>
      </c>
      <c r="R9" s="84">
        <f t="shared" si="3"/>
        <v>0</v>
      </c>
      <c r="S9" s="85">
        <f t="shared" si="4"/>
        <v>0</v>
      </c>
      <c r="T9" s="80" t="s">
        <v>27</v>
      </c>
    </row>
    <row r="10" spans="1:35" s="46" customFormat="1" ht="18" customHeight="1" x14ac:dyDescent="0.25">
      <c r="A10" s="50" t="s">
        <v>52</v>
      </c>
      <c r="B10" s="50">
        <v>98</v>
      </c>
      <c r="C10" s="50" t="s">
        <v>53</v>
      </c>
      <c r="D10" s="51">
        <v>57524</v>
      </c>
      <c r="E10" s="52" t="s">
        <v>30</v>
      </c>
      <c r="F10" s="51" t="s">
        <v>24</v>
      </c>
      <c r="G10" s="98">
        <v>1</v>
      </c>
      <c r="H10" s="56">
        <v>1</v>
      </c>
      <c r="I10" s="54">
        <v>2147.48</v>
      </c>
      <c r="J10" s="55">
        <f t="shared" si="0"/>
        <v>2147.48</v>
      </c>
      <c r="K10" s="55">
        <f t="shared" si="5"/>
        <v>2147.48</v>
      </c>
      <c r="L10" s="56">
        <v>0</v>
      </c>
      <c r="M10" s="57">
        <f t="shared" si="1"/>
        <v>0</v>
      </c>
      <c r="N10" s="53">
        <v>1</v>
      </c>
      <c r="O10" s="53"/>
      <c r="P10" s="53"/>
      <c r="Q10" s="57">
        <f t="shared" si="2"/>
        <v>2147.48</v>
      </c>
      <c r="R10" s="57">
        <f t="shared" si="3"/>
        <v>0</v>
      </c>
      <c r="S10" s="58">
        <f t="shared" si="4"/>
        <v>0</v>
      </c>
      <c r="T10" s="53" t="s">
        <v>27</v>
      </c>
    </row>
    <row r="11" spans="1:35" s="7" customFormat="1" ht="18" customHeight="1" x14ac:dyDescent="0.25">
      <c r="A11" s="118" t="s">
        <v>31</v>
      </c>
      <c r="B11" s="118"/>
      <c r="C11" s="118"/>
      <c r="D11" s="118"/>
      <c r="E11" s="118"/>
      <c r="F11" s="118"/>
      <c r="G11" s="118"/>
      <c r="H11" s="118"/>
      <c r="I11" s="118"/>
      <c r="J11" s="9">
        <f>SUM(J6:J10)</f>
        <v>10353.48</v>
      </c>
      <c r="K11" s="9">
        <f>SUM(K6:K10)</f>
        <v>6719.48</v>
      </c>
      <c r="L11" s="10"/>
      <c r="M11" s="11">
        <f>SUM(M6:M10)</f>
        <v>0</v>
      </c>
      <c r="N11" s="12"/>
      <c r="O11" s="12"/>
      <c r="P11" s="12"/>
      <c r="Q11" s="11">
        <f>SUM(Q6:Q10)</f>
        <v>6719.48</v>
      </c>
      <c r="R11" s="11">
        <f>SUM(R6:R10)</f>
        <v>1524</v>
      </c>
      <c r="S11" s="13">
        <f>SUM(S6:S10)</f>
        <v>0</v>
      </c>
    </row>
    <row r="12" spans="1:35" x14ac:dyDescent="0.25">
      <c r="A12" s="14"/>
      <c r="M12" s="16"/>
    </row>
    <row r="14" spans="1:35" x14ac:dyDescent="0.25">
      <c r="I14" s="119" t="s">
        <v>48</v>
      </c>
      <c r="J14" s="120"/>
      <c r="K14" s="120"/>
      <c r="L14" s="120"/>
      <c r="M14" s="121"/>
      <c r="Q14" s="18"/>
      <c r="R14" s="18"/>
      <c r="S14" s="18"/>
      <c r="T14" s="19"/>
      <c r="U14" s="20"/>
      <c r="V14" s="8"/>
      <c r="W14" s="8"/>
    </row>
    <row r="15" spans="1:35" x14ac:dyDescent="0.25">
      <c r="A15" s="119" t="s">
        <v>32</v>
      </c>
      <c r="B15" s="120"/>
      <c r="C15" s="120"/>
      <c r="D15" s="120"/>
      <c r="E15" s="121"/>
      <c r="I15" s="21"/>
      <c r="J15" s="22"/>
      <c r="K15" s="120" t="s">
        <v>33</v>
      </c>
      <c r="L15" s="120"/>
      <c r="M15" s="23" t="s">
        <v>13</v>
      </c>
      <c r="Q15" s="122" t="s">
        <v>49</v>
      </c>
      <c r="R15" s="123"/>
      <c r="S15" s="123"/>
      <c r="T15" s="123"/>
      <c r="U15" s="123"/>
    </row>
    <row r="16" spans="1:35" ht="15" customHeight="1" x14ac:dyDescent="0.25">
      <c r="A16" s="114" t="s">
        <v>46</v>
      </c>
      <c r="B16" s="114"/>
      <c r="C16" s="114"/>
      <c r="D16" s="114"/>
      <c r="E16" s="114"/>
      <c r="I16" s="111" t="s">
        <v>34</v>
      </c>
      <c r="J16" s="111"/>
      <c r="K16" s="107">
        <f>J11</f>
        <v>10353.48</v>
      </c>
      <c r="L16" s="108"/>
      <c r="M16" s="24">
        <f>K11</f>
        <v>6719.48</v>
      </c>
      <c r="Q16" s="25" t="s">
        <v>35</v>
      </c>
      <c r="R16" s="26" t="s">
        <v>1</v>
      </c>
      <c r="S16" s="26" t="s">
        <v>36</v>
      </c>
      <c r="T16" s="26" t="s">
        <v>37</v>
      </c>
      <c r="U16" s="26" t="s">
        <v>38</v>
      </c>
    </row>
    <row r="17" spans="1:23" ht="15" customHeight="1" x14ac:dyDescent="0.25">
      <c r="A17" s="109" t="s">
        <v>39</v>
      </c>
      <c r="B17" s="109"/>
      <c r="C17" s="109"/>
      <c r="D17" s="109"/>
      <c r="E17" s="109"/>
      <c r="I17" s="111" t="s">
        <v>40</v>
      </c>
      <c r="J17" s="111"/>
      <c r="K17" s="107">
        <f>M11</f>
        <v>0</v>
      </c>
      <c r="L17" s="108"/>
      <c r="M17" s="24">
        <v>0</v>
      </c>
      <c r="Q17" s="25" t="s">
        <v>25</v>
      </c>
      <c r="R17" s="27">
        <f>SUMIF(T$6:T$10,Q17,M$6:M$10)</f>
        <v>0</v>
      </c>
      <c r="S17" s="27">
        <f>SUMIF(T$6:T$10,Q17,Q$6:Q$10)</f>
        <v>0</v>
      </c>
      <c r="T17" s="27">
        <f>SUMIF(T$6:T$10,Q17,R$6:R$10)</f>
        <v>0</v>
      </c>
      <c r="U17" s="27">
        <f>SUMIF(T$6:T$10,Q17,S$6:S$10)</f>
        <v>0</v>
      </c>
    </row>
    <row r="18" spans="1:23" ht="15" customHeight="1" x14ac:dyDescent="0.25">
      <c r="A18" s="110" t="s">
        <v>57</v>
      </c>
      <c r="B18" s="110"/>
      <c r="C18" s="110"/>
      <c r="D18" s="110"/>
      <c r="E18" s="110"/>
      <c r="I18" s="111" t="s">
        <v>41</v>
      </c>
      <c r="J18" s="111"/>
      <c r="K18" s="107">
        <f>Q11</f>
        <v>6719.48</v>
      </c>
      <c r="L18" s="108"/>
      <c r="M18" s="24">
        <f>Q11</f>
        <v>6719.48</v>
      </c>
      <c r="Q18" s="28" t="s">
        <v>28</v>
      </c>
      <c r="R18" s="27">
        <f>SUMIF(T$6:T$10,Q18,M$6:M$10)</f>
        <v>0</v>
      </c>
      <c r="S18" s="27">
        <f>SUMIF(T$6:T$10,Q18,Q$6:Q$10)</f>
        <v>0</v>
      </c>
      <c r="T18" s="27">
        <f>SUMIF(T$6:T$10,Q18,R$6:R$10)</f>
        <v>0</v>
      </c>
      <c r="U18" s="27">
        <f>SUMIF(T$6:T$10,Q18,S$6:S$10)</f>
        <v>0</v>
      </c>
    </row>
    <row r="19" spans="1:23" ht="15" customHeight="1" x14ac:dyDescent="0.25">
      <c r="A19" s="112" t="s">
        <v>56</v>
      </c>
      <c r="B19" s="112"/>
      <c r="C19" s="112"/>
      <c r="D19" s="112"/>
      <c r="E19" s="112"/>
      <c r="I19" s="29" t="s">
        <v>37</v>
      </c>
      <c r="J19" s="30"/>
      <c r="K19" s="107">
        <f>R11</f>
        <v>1524</v>
      </c>
      <c r="L19" s="108"/>
      <c r="M19" s="24">
        <v>0</v>
      </c>
      <c r="Q19" s="28" t="s">
        <v>29</v>
      </c>
      <c r="R19" s="27">
        <f>SUMIF(T$6:T$10,Q19,M$6:M$10)</f>
        <v>0</v>
      </c>
      <c r="S19" s="27">
        <f>SUMIF(T$6:T$10,Q19,Q$6:Q$10)</f>
        <v>4572</v>
      </c>
      <c r="T19" s="27">
        <f>SUMIF(T$6:T$10,Q19,R$6:R$10)</f>
        <v>1524</v>
      </c>
      <c r="U19" s="27">
        <f>SUMIF(T$6:T$10,Q19,S$6:S$10)</f>
        <v>0</v>
      </c>
    </row>
    <row r="20" spans="1:23" ht="15" customHeight="1" x14ac:dyDescent="0.25">
      <c r="A20" s="113" t="s">
        <v>42</v>
      </c>
      <c r="B20" s="113"/>
      <c r="C20" s="113"/>
      <c r="D20" s="113"/>
      <c r="E20" s="113"/>
      <c r="I20" s="29" t="s">
        <v>38</v>
      </c>
      <c r="J20" s="30"/>
      <c r="K20" s="107">
        <f>S11</f>
        <v>0</v>
      </c>
      <c r="L20" s="108"/>
      <c r="M20" s="24">
        <v>0</v>
      </c>
      <c r="Q20" s="28" t="s">
        <v>27</v>
      </c>
      <c r="R20" s="27">
        <f>SUMIF(T$6:T$10,Q20,M$6:M$10)</f>
        <v>0</v>
      </c>
      <c r="S20" s="27">
        <f>SUMIF(T$6:T$10,Q20,Q$6:Q$10)</f>
        <v>2147.48</v>
      </c>
      <c r="T20" s="27">
        <f>SUMIF(T$6:T$10,Q20,R$6:R$10)</f>
        <v>0</v>
      </c>
      <c r="U20" s="27">
        <f>SUMIF(T$6:T$10,Q20,S$6:S$10)</f>
        <v>0</v>
      </c>
    </row>
    <row r="21" spans="1:23" ht="15" customHeight="1" x14ac:dyDescent="0.25">
      <c r="A21" s="106" t="s">
        <v>54</v>
      </c>
      <c r="B21" s="106"/>
      <c r="C21" s="106"/>
      <c r="D21" s="106"/>
      <c r="E21" s="106"/>
      <c r="I21" s="33" t="s">
        <v>44</v>
      </c>
      <c r="J21" s="34"/>
      <c r="K21" s="103">
        <f>SUM(K18:L20)</f>
        <v>8243.48</v>
      </c>
      <c r="L21" s="104"/>
      <c r="M21" s="35">
        <f>SUM(M17:M20)</f>
        <v>6719.48</v>
      </c>
      <c r="Q21" s="31" t="s">
        <v>31</v>
      </c>
      <c r="R21" s="32">
        <f>SUM(R17:R20)</f>
        <v>0</v>
      </c>
      <c r="S21" s="32">
        <f>SUM(S17:S20)</f>
        <v>6719.48</v>
      </c>
      <c r="T21" s="32">
        <f>SUM(T17:T20)</f>
        <v>1524</v>
      </c>
      <c r="U21" s="32">
        <f>SUM(U17:U20)</f>
        <v>0</v>
      </c>
      <c r="V21" s="8"/>
      <c r="W21" s="8"/>
    </row>
    <row r="22" spans="1:23" ht="15" customHeight="1" x14ac:dyDescent="0.25">
      <c r="A22" s="102" t="s">
        <v>43</v>
      </c>
      <c r="B22" s="102"/>
      <c r="C22" s="102"/>
      <c r="D22" s="102"/>
      <c r="E22" s="102"/>
      <c r="Q22" s="18"/>
      <c r="R22" s="36"/>
      <c r="S22" s="19"/>
      <c r="T22" s="19"/>
      <c r="U22" s="37"/>
      <c r="V22" s="8"/>
      <c r="W22" s="8"/>
    </row>
    <row r="23" spans="1:23" ht="15" customHeight="1" x14ac:dyDescent="0.25">
      <c r="A23" s="105" t="s">
        <v>45</v>
      </c>
      <c r="B23" s="105"/>
      <c r="C23" s="105"/>
      <c r="D23" s="105"/>
      <c r="E23" s="105"/>
      <c r="Q23" s="37"/>
      <c r="R23" s="18"/>
      <c r="S23" s="19"/>
      <c r="T23" s="19"/>
    </row>
    <row r="24" spans="1:23" ht="15" customHeight="1" x14ac:dyDescent="0.25">
      <c r="E24" s="2"/>
      <c r="I24" s="119" t="s">
        <v>61</v>
      </c>
      <c r="J24" s="120"/>
      <c r="K24" s="120"/>
      <c r="L24" s="120"/>
      <c r="Q24" s="31" t="s">
        <v>46</v>
      </c>
      <c r="R24" s="38" t="s">
        <v>33</v>
      </c>
      <c r="S24" s="38" t="s">
        <v>13</v>
      </c>
    </row>
    <row r="25" spans="1:23" x14ac:dyDescent="0.25">
      <c r="I25" s="25" t="s">
        <v>5</v>
      </c>
      <c r="J25" s="49" t="s">
        <v>33</v>
      </c>
      <c r="K25" s="134" t="s">
        <v>13</v>
      </c>
      <c r="L25" s="134"/>
      <c r="O25" s="2"/>
      <c r="P25" s="2"/>
      <c r="Q25" s="39"/>
      <c r="R25" s="40">
        <f ca="1">SUMIF(A6:I10,Q25,J6:J10)</f>
        <v>0</v>
      </c>
      <c r="S25" s="40">
        <f>K11</f>
        <v>6719.48</v>
      </c>
    </row>
    <row r="26" spans="1:23" ht="17.25" customHeight="1" x14ac:dyDescent="0.25">
      <c r="D26" s="41"/>
      <c r="E26" s="42"/>
      <c r="I26" s="43" t="s">
        <v>53</v>
      </c>
      <c r="J26" s="40">
        <f>SUMIF(C6:C10,I26,J6:J10)</f>
        <v>2147.48</v>
      </c>
      <c r="K26" s="133">
        <f ca="1">SUMIF(C$6:C$26,I26,K$6:K$22)</f>
        <v>2147.48</v>
      </c>
      <c r="L26" s="133"/>
      <c r="O26" s="2"/>
      <c r="P26" s="2"/>
      <c r="Q26" s="39"/>
      <c r="R26" s="40">
        <f>SUMIF(A$6:A$10,Q26,J$6:J$10)</f>
        <v>0</v>
      </c>
      <c r="S26" s="40">
        <f>SUMIF(A$6:A$10,Q26,K$6:K$10)</f>
        <v>0</v>
      </c>
    </row>
    <row r="27" spans="1:23" ht="15" customHeight="1" x14ac:dyDescent="0.25">
      <c r="I27" s="27" t="s">
        <v>55</v>
      </c>
      <c r="J27" s="40">
        <f ca="1">SUMIF(C$6:C$26,I27,J$6:J$22)</f>
        <v>0</v>
      </c>
      <c r="K27" s="133">
        <f ca="1">SUMIF(C$6:C$26,I27,K$6:K$22)</f>
        <v>4572</v>
      </c>
      <c r="L27" s="133"/>
      <c r="O27" s="2"/>
      <c r="P27" s="2"/>
      <c r="Q27" s="44" t="s">
        <v>31</v>
      </c>
      <c r="R27" s="44">
        <f ca="1">SUM(R25:R26)</f>
        <v>0</v>
      </c>
      <c r="S27" s="44">
        <f>SUM(S25:S26)</f>
        <v>6719.48</v>
      </c>
    </row>
    <row r="28" spans="1:23" ht="15" customHeight="1" x14ac:dyDescent="0.25">
      <c r="I28" s="31" t="s">
        <v>31</v>
      </c>
      <c r="J28" s="45">
        <f ca="1">SUM(J26:J27)</f>
        <v>2147.48</v>
      </c>
      <c r="K28" s="131">
        <f ca="1">SUM(K26:L27)</f>
        <v>6719.48</v>
      </c>
      <c r="L28" s="132"/>
      <c r="O28" s="2"/>
      <c r="P28" s="2"/>
      <c r="Q28" s="2"/>
      <c r="R28" s="2"/>
      <c r="S28" s="2"/>
    </row>
    <row r="29" spans="1:23" ht="15" customHeight="1" x14ac:dyDescent="0.25">
      <c r="O29" s="2"/>
      <c r="P29" s="2"/>
      <c r="Q29" s="2"/>
      <c r="R29" s="2"/>
    </row>
    <row r="30" spans="1:23" ht="15" customHeight="1" x14ac:dyDescent="0.25">
      <c r="H30" s="127" t="s">
        <v>62</v>
      </c>
      <c r="I30" s="127"/>
      <c r="J30" s="127"/>
      <c r="K30" s="127"/>
      <c r="L30" s="127"/>
      <c r="M30" s="128"/>
      <c r="O30" s="2"/>
      <c r="P30" s="2"/>
      <c r="Q30" s="2"/>
      <c r="R30" s="2"/>
    </row>
    <row r="31" spans="1:23" ht="15" customHeight="1" x14ac:dyDescent="0.25">
      <c r="H31" s="120"/>
      <c r="I31" s="120"/>
      <c r="J31" s="47"/>
      <c r="K31" s="120" t="s">
        <v>33</v>
      </c>
      <c r="L31" s="120"/>
      <c r="M31" s="48" t="s">
        <v>13</v>
      </c>
      <c r="O31" s="2"/>
      <c r="P31" s="2"/>
      <c r="Q31" s="2"/>
      <c r="R31" s="2"/>
    </row>
    <row r="32" spans="1:23" ht="15" customHeight="1" x14ac:dyDescent="0.25">
      <c r="H32" s="129" t="s">
        <v>58</v>
      </c>
      <c r="I32" s="129"/>
      <c r="J32" s="129"/>
      <c r="K32" s="108">
        <v>0</v>
      </c>
      <c r="L32" s="124"/>
      <c r="M32" s="24">
        <v>3040</v>
      </c>
      <c r="O32" s="2"/>
      <c r="P32" s="2"/>
    </row>
    <row r="33" spans="1:18" x14ac:dyDescent="0.25">
      <c r="H33" s="129" t="s">
        <v>59</v>
      </c>
      <c r="I33" s="129"/>
      <c r="J33" s="129"/>
      <c r="K33" s="108">
        <f>J11</f>
        <v>10353.48</v>
      </c>
      <c r="L33" s="124"/>
      <c r="M33" s="24">
        <f ca="1">K28</f>
        <v>6719.48</v>
      </c>
      <c r="O33" s="2"/>
      <c r="P33" s="2"/>
    </row>
    <row r="34" spans="1:18" x14ac:dyDescent="0.25">
      <c r="H34" s="129" t="s">
        <v>60</v>
      </c>
      <c r="I34" s="129"/>
      <c r="J34" s="129"/>
      <c r="K34" s="108">
        <f>J8</f>
        <v>0</v>
      </c>
      <c r="L34" s="124"/>
      <c r="M34" s="24">
        <v>0</v>
      </c>
      <c r="O34" s="2"/>
      <c r="P34" s="2"/>
    </row>
    <row r="35" spans="1:18" x14ac:dyDescent="0.25">
      <c r="H35" s="130" t="s">
        <v>31</v>
      </c>
      <c r="I35" s="130"/>
      <c r="J35" s="130"/>
      <c r="K35" s="125">
        <f>SUM(K32:L34)</f>
        <v>10353.48</v>
      </c>
      <c r="L35" s="126"/>
      <c r="M35" s="35">
        <f ca="1">SUM(M32:M34)</f>
        <v>9759.48</v>
      </c>
    </row>
    <row r="36" spans="1:18" x14ac:dyDescent="0.25">
      <c r="Q36" s="99"/>
      <c r="R36" s="99"/>
    </row>
    <row r="37" spans="1:18" x14ac:dyDescent="0.25">
      <c r="Q37" s="99"/>
      <c r="R37" s="99"/>
    </row>
    <row r="38" spans="1:18" x14ac:dyDescent="0.25">
      <c r="Q38" s="99"/>
      <c r="R38" s="99"/>
    </row>
    <row r="39" spans="1:18" x14ac:dyDescent="0.25">
      <c r="Q39" s="99"/>
      <c r="R39" s="99"/>
    </row>
    <row r="40" spans="1:18" x14ac:dyDescent="0.25">
      <c r="Q40" s="99"/>
      <c r="R40" s="99"/>
    </row>
    <row r="41" spans="1:18" x14ac:dyDescent="0.25">
      <c r="Q41" s="99"/>
      <c r="R41" s="99"/>
    </row>
    <row r="42" spans="1:18" x14ac:dyDescent="0.25">
      <c r="Q42" s="99"/>
      <c r="R42" s="99"/>
    </row>
    <row r="43" spans="1:18" x14ac:dyDescent="0.25">
      <c r="A43" s="100"/>
    </row>
  </sheetData>
  <sheetProtection algorithmName="SHA-512" hashValue="qKE0RJE59lAeM/MS67Cl62sjj4KPCMgxhLzClvvvXr9ujNNzOWbeQjdyN1k3yWw1Cxkf4/ooAu+oETinzAZqyA==" saltValue="PN7VcFbTNYqsPL60ge3MjA==" spinCount="100000" sheet="1" objects="1" scenarios="1"/>
  <mergeCells count="44">
    <mergeCell ref="K28:L28"/>
    <mergeCell ref="K27:L27"/>
    <mergeCell ref="I24:L24"/>
    <mergeCell ref="K25:L25"/>
    <mergeCell ref="K26:L26"/>
    <mergeCell ref="K34:L34"/>
    <mergeCell ref="K35:L35"/>
    <mergeCell ref="H30:M30"/>
    <mergeCell ref="H32:J32"/>
    <mergeCell ref="H33:J33"/>
    <mergeCell ref="H34:J34"/>
    <mergeCell ref="H35:J35"/>
    <mergeCell ref="H31:I31"/>
    <mergeCell ref="K31:L31"/>
    <mergeCell ref="K32:L32"/>
    <mergeCell ref="K33:L33"/>
    <mergeCell ref="A16:E16"/>
    <mergeCell ref="I16:J16"/>
    <mergeCell ref="K16:L16"/>
    <mergeCell ref="A1:T1"/>
    <mergeCell ref="A2:T2"/>
    <mergeCell ref="D3:S3"/>
    <mergeCell ref="A4:D4"/>
    <mergeCell ref="L4:M4"/>
    <mergeCell ref="N4:S4"/>
    <mergeCell ref="A11:I11"/>
    <mergeCell ref="I14:M14"/>
    <mergeCell ref="A15:E15"/>
    <mergeCell ref="K15:L15"/>
    <mergeCell ref="Q15:U15"/>
    <mergeCell ref="A17:E17"/>
    <mergeCell ref="A18:E18"/>
    <mergeCell ref="I17:J17"/>
    <mergeCell ref="K17:L17"/>
    <mergeCell ref="A19:E19"/>
    <mergeCell ref="I18:J18"/>
    <mergeCell ref="K18:L18"/>
    <mergeCell ref="K19:L19"/>
    <mergeCell ref="A22:E22"/>
    <mergeCell ref="K21:L21"/>
    <mergeCell ref="A23:E23"/>
    <mergeCell ref="A21:E21"/>
    <mergeCell ref="K20:L20"/>
    <mergeCell ref="A20:E20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61" fitToHeight="0" orientation="landscape" verticalDpi="597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Mobiliário 2019-2020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</dc:creator>
  <cp:lastModifiedBy>ICT</cp:lastModifiedBy>
  <dcterms:created xsi:type="dcterms:W3CDTF">2019-06-28T11:16:01Z</dcterms:created>
  <dcterms:modified xsi:type="dcterms:W3CDTF">2021-02-10T10:28:12Z</dcterms:modified>
</cp:coreProperties>
</file>