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is\Documents\ICT\Execução Orçamentária\Compras\Mobiliário\"/>
    </mc:Choice>
  </mc:AlternateContent>
  <bookViews>
    <workbookView xWindow="0" yWindow="0" windowWidth="28800" windowHeight="11850"/>
  </bookViews>
  <sheets>
    <sheet name="Mobiliário 2019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6" i="1"/>
  <c r="R7" i="1"/>
  <c r="R8" i="1"/>
  <c r="R9" i="1"/>
  <c r="R10" i="1"/>
  <c r="R11" i="1"/>
  <c r="R6" i="1"/>
  <c r="Q7" i="1"/>
  <c r="Q8" i="1"/>
  <c r="Q9" i="1"/>
  <c r="Q10" i="1"/>
  <c r="Q11" i="1"/>
  <c r="Q6" i="1"/>
  <c r="M7" i="1"/>
  <c r="M8" i="1"/>
  <c r="M9" i="1"/>
  <c r="M10" i="1"/>
  <c r="M11" i="1"/>
  <c r="M6" i="1"/>
  <c r="K7" i="1"/>
  <c r="K8" i="1"/>
  <c r="K9" i="1"/>
  <c r="K10" i="1"/>
  <c r="K11" i="1"/>
  <c r="K6" i="1"/>
  <c r="J7" i="1"/>
  <c r="J8" i="1"/>
  <c r="J9" i="1"/>
  <c r="J10" i="1"/>
  <c r="J11" i="1"/>
  <c r="J6" i="1"/>
  <c r="J12" i="1" l="1"/>
  <c r="S27" i="1"/>
  <c r="R27" i="1"/>
  <c r="M23" i="1"/>
  <c r="T20" i="1"/>
  <c r="U19" i="1"/>
  <c r="S19" i="1"/>
  <c r="U18" i="1"/>
  <c r="S20" i="1"/>
  <c r="R18" i="1"/>
  <c r="T21" i="1" l="1"/>
  <c r="R20" i="1"/>
  <c r="U21" i="1"/>
  <c r="Q12" i="1"/>
  <c r="K20" i="1" s="1"/>
  <c r="R12" i="1"/>
  <c r="K21" i="1" s="1"/>
  <c r="S12" i="1"/>
  <c r="K22" i="1" s="1"/>
  <c r="R21" i="1"/>
  <c r="S21" i="1"/>
  <c r="S18" i="1"/>
  <c r="K12" i="1"/>
  <c r="S26" i="1" s="1"/>
  <c r="S28" i="1" s="1"/>
  <c r="U20" i="1"/>
  <c r="U22" i="1" s="1"/>
  <c r="M12" i="1"/>
  <c r="K19" i="1" s="1"/>
  <c r="T18" i="1"/>
  <c r="T19" i="1"/>
  <c r="R19" i="1"/>
  <c r="K17" i="1"/>
  <c r="R26" i="1"/>
  <c r="R28" i="1" s="1"/>
  <c r="R22" i="1" l="1"/>
  <c r="S22" i="1"/>
  <c r="M17" i="1"/>
  <c r="K18" i="1"/>
  <c r="K23" i="1"/>
  <c r="T22" i="1"/>
</calcChain>
</file>

<file path=xl/comments1.xml><?xml version="1.0" encoding="utf-8"?>
<comments xmlns="http://schemas.openxmlformats.org/spreadsheetml/2006/main">
  <authors>
    <author>ICT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44522</t>
        </r>
      </text>
    </comment>
  </commentList>
</comments>
</file>

<file path=xl/sharedStrings.xml><?xml version="1.0" encoding="utf-8"?>
<sst xmlns="http://schemas.openxmlformats.org/spreadsheetml/2006/main" count="84" uniqueCount="59">
  <si>
    <t>Instituto de Ciência e Tecnologia - ICT</t>
  </si>
  <si>
    <t>Inversão</t>
  </si>
  <si>
    <t>Prioridade</t>
  </si>
  <si>
    <t>PREGÃO</t>
  </si>
  <si>
    <t>item</t>
  </si>
  <si>
    <t>Empenho</t>
  </si>
  <si>
    <t>SIGE</t>
  </si>
  <si>
    <t>DESCRIÇÃO</t>
  </si>
  <si>
    <t>UN</t>
  </si>
  <si>
    <t>QTD.</t>
  </si>
  <si>
    <t>Emp.</t>
  </si>
  <si>
    <t>R$ Unit.</t>
  </si>
  <si>
    <t>R$ total</t>
  </si>
  <si>
    <t>Empenhado</t>
  </si>
  <si>
    <t>Inv.</t>
  </si>
  <si>
    <t>R$ Total</t>
  </si>
  <si>
    <t>I</t>
  </si>
  <si>
    <t>II</t>
  </si>
  <si>
    <t>III</t>
  </si>
  <si>
    <t>$ Priorid. I</t>
  </si>
  <si>
    <t>$ Priorid. II</t>
  </si>
  <si>
    <t>$ Priorid. III</t>
  </si>
  <si>
    <t>Solicitante</t>
  </si>
  <si>
    <t>Armário de aço modelo tradicional (chapa 24) c/ 02 portas de abrir e maçaneta c/ chave, medida aproximada de 2,00m x 1,20m x 0,50m, com 04 prateleiras. Cor cinza.</t>
  </si>
  <si>
    <t>un</t>
  </si>
  <si>
    <t>Secretaria</t>
  </si>
  <si>
    <t>Equipe 3</t>
  </si>
  <si>
    <t>Equipe 1</t>
  </si>
  <si>
    <t>Equipe 2</t>
  </si>
  <si>
    <t>Total</t>
  </si>
  <si>
    <t>LEGENDA</t>
  </si>
  <si>
    <t>Solicitado</t>
  </si>
  <si>
    <t>Pedido inicial</t>
  </si>
  <si>
    <t>Solicitantes</t>
  </si>
  <si>
    <t>Prioridade I</t>
  </si>
  <si>
    <t>Prioridade II</t>
  </si>
  <si>
    <t>Prioridade III</t>
  </si>
  <si>
    <t>Itens aceitos e apontados como sendo pesquisa - não serão empenhados</t>
  </si>
  <si>
    <t>Empenho inicial</t>
  </si>
  <si>
    <t xml:space="preserve">Itens sem valor de referência </t>
  </si>
  <si>
    <t>Total inversão</t>
  </si>
  <si>
    <t>Prioridade  I</t>
  </si>
  <si>
    <t>Empresa impedida de contrartar com o poder público ou pregão vencido</t>
  </si>
  <si>
    <t>Registro de preço - Não empenhado, quantidade suficiente em estoque</t>
  </si>
  <si>
    <t>Itens empenhados - aguardando entrega</t>
  </si>
  <si>
    <t>Total empenhado</t>
  </si>
  <si>
    <t>Itens entregues - compra finalizada</t>
  </si>
  <si>
    <t>Pregão</t>
  </si>
  <si>
    <t>750- Pedido Geral - Aquisição de mobiliário, eletroeletrônicos e eletrodomésticos - 2020/2021</t>
  </si>
  <si>
    <t>Resumo Aquisição de Equipamentos - 2021</t>
  </si>
  <si>
    <t>Resumo por equipes - exercício 2021</t>
  </si>
  <si>
    <t>Digitalizador e leitor automático, para digitalização de livros encadernados e mantendo a paginação. Com Visualização na tela de texto, Visualização Exata, Visualização dividida - selecionáveis pelo usuário; Com acesso direto no scanner para 5 funções rápidas: abrir documento, digitalizar e gravar, digitalizar e ler documento, copiar e imprimir e pausar leitura; As palavras destacadas em ambas as visualizações de texto e imagem conforme são lidas para auxiliar visualmente o acompanhamento do texto enquanto este é lido; Suporte interno para linhas Braille, com leitura direta sem necessidade de software leitor de tela; Impressão em Braille sem a necessidade de exportar arquivos para outros programas; Abertura de imagem representando texto (como História em Quadrinhos), sendo o texto automaticamente reconhecido; com possibilidade de selecionar e personalizar Esquemas de Digitalização pelo usuário; com possibilidade de realçar partes importantes do texto para referências futuras, e utilizar os destaques para navegar rapidamente e revisar o documento; Inserção de comentários de texto no documento digitalizado; Exportação de realces e comentários a novos documentos para revisão rápida; Suporte completo para ouvir arquivos DAISY e outros arquivos de áudio; Exportação diretamente para outros aplicativos como Microsoft Word ou Bloco de Notas; Correções de OCR - permite ao usuário corrigir eventuais imperfeições ocorridas durante o reconhecimento de textos. Divisão do texto digitalizado em vários blocos de texto, permitindo assim que o usuário leia, remova, oculte ou copie qualquer um destes blocos em particular sem ter que selecioná-los linha a linha; Com conversão de textos digitalizados ou abertos em arquivos de áudio, para MP3; Suporte Especial para aqueles textos que contém estruturas gráficas como tabelas diagramas e afins. Abertura de arquivos traduzidos para Braille, extensões BRF e BRL, com conversão automática para serem lidos; com gestão e leitura de arquivos RTF, TXT, DOC, PDF, HTML, XLM, OBX, ARK e DAISY; ferramenta de ampliação de até 16x, cores de alto contraste, salientação do texto lido; drive de áudio, editor de texto, recebe e envia fax e calculadora.</t>
  </si>
  <si>
    <t>Gaveteiro/caixa arquivo com 4 gavetas, em MDF, cor branca, com dimensões totais de 26,5 x 28 x 39 cm, sendo as dimensões de cada gaveta 26 x 5,7 x 38,5 cm.</t>
  </si>
  <si>
    <t>Luminária de mesa tipo Pelicano127v/220v de 9w com apenas 1 lâmpada PL de 9w, com botão de liga/desliga na própria base, nas cores branco, prata ou preto.</t>
  </si>
  <si>
    <t>Multímetro Digital com as seguintes especificações: Precisão dada como ±(% da leitura + número de dígitos menos significativos) para 23°C±5°C e umidade relativa até 75%, Especificação válida para 10% a 100% da faixa de medida, Ciclo de calibração recomendado de 1 ano, Display: 3 ½ Dígitos, Velocidade de Medida: 3 vezes/seg, Indicação de Polaridade: Automática, negativa indicada ? - ?, Indicação de Sobrefaixa: ?1? é mostrado, Indicação de Bateria Fraca: Indicação ? ? será mostrada, Data Hold, Temperatura de Operação: 0°C a 40°C, RH &lt; 75%, Temperatura de Armazenamento: -10°C a 50°C, Umidade Relativa: 0ºC a 30ºC</t>
  </si>
  <si>
    <t>Projetor multimídia com as seguintes especificações ou superior: Brilho de 2500 ANSI Lúmens; Vídeo e controle via USB (com suporte à entrada de sinal de vídeo via USB); Resolução WXGA de 1280 x 800; Tamanho máximo tela: 313 Polegadas; Tamanho mínimo de tela: 33 Polegadas; Taxa de contraste de 2000:1; Com uma porta USB (com suporte à apresentação ou slideshow via pendrive); Sistema de cor NTSC, PAL-M, SECAM, NTSC4,43, PAL60 e PAL-N; Durabilidade da lâmpada de 4000 horas; Com as seguintes entradas: HDMI, Vídeo Componente, Áudio e Vídeo, S. Vídeo; Funcionamento silencioso; Bivolt: 110/220volts automático; Garantia de 01 ano.</t>
  </si>
  <si>
    <t>Processo: 23087.010304/2020-20</t>
  </si>
  <si>
    <t>58/2020</t>
  </si>
  <si>
    <t>Frustados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</si>
</sst>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44" fontId="0" fillId="0" borderId="0" xfId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top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top"/>
    </xf>
    <xf numFmtId="44" fontId="2" fillId="5" borderId="2" xfId="1" applyFont="1" applyFill="1" applyBorder="1" applyAlignment="1">
      <alignment horizontal="right" vertical="center"/>
    </xf>
    <xf numFmtId="0" fontId="2" fillId="5" borderId="2" xfId="0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justify" vertical="center"/>
    </xf>
    <xf numFmtId="0" fontId="7" fillId="0" borderId="5" xfId="0" applyFont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0" fillId="0" borderId="0" xfId="1" applyFont="1" applyAlignment="1">
      <alignment horizontal="justify" vertical="center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center" vertical="top"/>
    </xf>
    <xf numFmtId="44" fontId="2" fillId="5" borderId="6" xfId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0" fillId="0" borderId="3" xfId="0" applyNumberFormat="1" applyFont="1" applyBorder="1" applyAlignment="1">
      <alignment vertical="top" wrapText="1"/>
    </xf>
    <xf numFmtId="44" fontId="4" fillId="0" borderId="2" xfId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4" fontId="0" fillId="0" borderId="2" xfId="1" applyFont="1" applyBorder="1" applyAlignment="1">
      <alignment horizontal="center" vertical="top"/>
    </xf>
    <xf numFmtId="44" fontId="4" fillId="0" borderId="2" xfId="1" applyFont="1" applyFill="1" applyBorder="1" applyAlignment="1">
      <alignment horizontal="center" vertical="top"/>
    </xf>
    <xf numFmtId="44" fontId="4" fillId="0" borderId="6" xfId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4" fontId="2" fillId="5" borderId="2" xfId="1" applyFont="1" applyFill="1" applyBorder="1" applyAlignment="1">
      <alignment horizontal="center" vertical="top"/>
    </xf>
    <xf numFmtId="44" fontId="2" fillId="5" borderId="2" xfId="0" applyNumberFormat="1" applyFont="1" applyFill="1" applyBorder="1" applyAlignment="1">
      <alignment horizontal="center" vertical="top"/>
    </xf>
    <xf numFmtId="44" fontId="2" fillId="5" borderId="6" xfId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44" fontId="2" fillId="5" borderId="2" xfId="0" applyNumberFormat="1" applyFont="1" applyFill="1" applyBorder="1" applyAlignment="1">
      <alignment horizontal="justify" vertical="top" wrapText="1"/>
    </xf>
    <xf numFmtId="44" fontId="0" fillId="0" borderId="0" xfId="0" applyNumberFormat="1" applyAlignment="1">
      <alignment horizontal="center" vertical="top"/>
    </xf>
    <xf numFmtId="44" fontId="0" fillId="0" borderId="0" xfId="1" applyFont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0" fontId="0" fillId="0" borderId="2" xfId="1" applyNumberFormat="1" applyFont="1" applyBorder="1" applyAlignment="1">
      <alignment horizontal="left" vertical="top"/>
    </xf>
    <xf numFmtId="44" fontId="1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2" fillId="5" borderId="2" xfId="1" applyFont="1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/>
    </xf>
    <xf numFmtId="44" fontId="0" fillId="0" borderId="2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justify" vertical="center"/>
    </xf>
    <xf numFmtId="0" fontId="0" fillId="0" borderId="0" xfId="0" applyFill="1" applyAlignment="1">
      <alignment horizontal="justify" vertical="top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44" fontId="0" fillId="0" borderId="2" xfId="1" applyFont="1" applyBorder="1" applyAlignment="1"/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4" fillId="3" borderId="2" xfId="0" applyFont="1" applyFill="1" applyBorder="1" applyAlignment="1">
      <alignment horizontal="center" vertical="center"/>
    </xf>
    <xf numFmtId="44" fontId="0" fillId="3" borderId="2" xfId="1" applyFont="1" applyFill="1" applyBorder="1" applyAlignment="1"/>
    <xf numFmtId="44" fontId="0" fillId="3" borderId="2" xfId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justify" vertical="center"/>
    </xf>
    <xf numFmtId="0" fontId="0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44" fontId="0" fillId="0" borderId="6" xfId="0" applyNumberFormat="1" applyFont="1" applyBorder="1" applyAlignment="1">
      <alignment horizontal="center" vertical="top" wrapText="1"/>
    </xf>
    <xf numFmtId="44" fontId="0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4" fontId="2" fillId="5" borderId="8" xfId="1" applyFont="1" applyFill="1" applyBorder="1" applyAlignment="1">
      <alignment horizontal="center" vertical="top"/>
    </xf>
    <xf numFmtId="44" fontId="2" fillId="5" borderId="1" xfId="1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0" fillId="9" borderId="2" xfId="0" applyFont="1" applyFill="1" applyBorder="1" applyAlignment="1">
      <alignment horizontal="left" vertical="center"/>
    </xf>
    <xf numFmtId="44" fontId="2" fillId="5" borderId="7" xfId="0" quotePrefix="1" applyNumberFormat="1" applyFont="1" applyFill="1" applyBorder="1" applyAlignment="1">
      <alignment horizontal="center" vertical="top" wrapText="1"/>
    </xf>
    <xf numFmtId="44" fontId="2" fillId="5" borderId="3" xfId="0" applyNumberFormat="1" applyFont="1" applyFill="1" applyBorder="1" applyAlignment="1">
      <alignment horizontal="center" vertical="top" wrapText="1"/>
    </xf>
    <xf numFmtId="0" fontId="0" fillId="10" borderId="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447675</xdr:colOff>
      <xdr:row>2</xdr:row>
      <xdr:rowOff>115809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14450" cy="78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showGridLines="0" tabSelected="1" workbookViewId="0">
      <pane ySplit="5" topLeftCell="A6" activePane="bottomLeft" state="frozen"/>
      <selection pane="bottomLeft" activeCell="G4" sqref="G4"/>
    </sheetView>
  </sheetViews>
  <sheetFormatPr defaultRowHeight="15" x14ac:dyDescent="0.25"/>
  <cols>
    <col min="1" max="1" width="11.85546875" style="2" customWidth="1"/>
    <col min="2" max="2" width="4.85546875" style="4" customWidth="1"/>
    <col min="3" max="3" width="16.28515625" style="2" customWidth="1"/>
    <col min="4" max="4" width="6.7109375" style="4" customWidth="1"/>
    <col min="5" max="5" width="41.28515625" style="5" customWidth="1"/>
    <col min="6" max="8" width="4.7109375" style="4" customWidth="1"/>
    <col min="9" max="11" width="12.85546875" style="6" customWidth="1"/>
    <col min="12" max="12" width="5.5703125" style="24" customWidth="1"/>
    <col min="13" max="13" width="13.7109375" style="24" customWidth="1"/>
    <col min="14" max="16" width="3.85546875" style="4" customWidth="1"/>
    <col min="17" max="18" width="14" style="4" customWidth="1"/>
    <col min="19" max="19" width="14" style="26" customWidth="1"/>
    <col min="20" max="20" width="15.7109375" style="2" customWidth="1"/>
    <col min="21" max="21" width="14" style="2" customWidth="1"/>
    <col min="22" max="16384" width="9.140625" style="2"/>
  </cols>
  <sheetData>
    <row r="1" spans="1:35" ht="31.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1.5" customHeight="1" x14ac:dyDescent="0.25">
      <c r="A2" s="83" t="s">
        <v>48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1.5" customHeight="1" x14ac:dyDescent="0.25"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35" ht="26.25" customHeight="1" x14ac:dyDescent="0.25">
      <c r="A4" s="84" t="s">
        <v>56</v>
      </c>
      <c r="B4" s="84"/>
      <c r="C4" s="84"/>
      <c r="D4" s="84"/>
      <c r="L4" s="85" t="s">
        <v>1</v>
      </c>
      <c r="M4" s="85"/>
      <c r="N4" s="85" t="s">
        <v>2</v>
      </c>
      <c r="O4" s="85"/>
      <c r="P4" s="85"/>
      <c r="Q4" s="85"/>
      <c r="R4" s="85"/>
      <c r="S4" s="85"/>
    </row>
    <row r="5" spans="1:35" s="16" customFormat="1" x14ac:dyDescent="0.25">
      <c r="A5" s="7" t="s">
        <v>3</v>
      </c>
      <c r="B5" s="8" t="s">
        <v>4</v>
      </c>
      <c r="C5" s="8" t="s">
        <v>5</v>
      </c>
      <c r="D5" s="59" t="s">
        <v>6</v>
      </c>
      <c r="E5" s="9" t="s">
        <v>7</v>
      </c>
      <c r="F5" s="10" t="s">
        <v>8</v>
      </c>
      <c r="G5" s="59" t="s">
        <v>9</v>
      </c>
      <c r="H5" s="59" t="s">
        <v>10</v>
      </c>
      <c r="I5" s="11" t="s">
        <v>11</v>
      </c>
      <c r="J5" s="11" t="s">
        <v>12</v>
      </c>
      <c r="K5" s="12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4" t="s">
        <v>21</v>
      </c>
      <c r="T5" s="15" t="s">
        <v>22</v>
      </c>
    </row>
    <row r="6" spans="1:35" s="16" customFormat="1" x14ac:dyDescent="0.25">
      <c r="A6" s="66" t="s">
        <v>57</v>
      </c>
      <c r="B6" s="67">
        <v>6</v>
      </c>
      <c r="C6" s="67"/>
      <c r="D6" s="68">
        <v>62355</v>
      </c>
      <c r="E6" s="69" t="s">
        <v>23</v>
      </c>
      <c r="F6" s="68" t="s">
        <v>24</v>
      </c>
      <c r="G6" s="68">
        <v>4</v>
      </c>
      <c r="H6" s="70"/>
      <c r="I6" s="71">
        <v>0</v>
      </c>
      <c r="J6" s="72">
        <f>I6*G6</f>
        <v>0</v>
      </c>
      <c r="K6" s="72">
        <f>I6*H6</f>
        <v>0</v>
      </c>
      <c r="L6" s="73">
        <v>0</v>
      </c>
      <c r="M6" s="74">
        <f>L6*I6</f>
        <v>0</v>
      </c>
      <c r="N6" s="73"/>
      <c r="O6" s="73"/>
      <c r="P6" s="73"/>
      <c r="Q6" s="74">
        <f>N6*I6</f>
        <v>0</v>
      </c>
      <c r="R6" s="74">
        <f>O6*I6</f>
        <v>0</v>
      </c>
      <c r="S6" s="75">
        <f>P6*I6</f>
        <v>0</v>
      </c>
      <c r="T6" s="73" t="s">
        <v>28</v>
      </c>
    </row>
    <row r="7" spans="1:35" s="16" customFormat="1" x14ac:dyDescent="0.25">
      <c r="A7" s="63" t="s">
        <v>57</v>
      </c>
      <c r="B7" s="65"/>
      <c r="C7" s="65"/>
      <c r="D7" s="61">
        <v>67137</v>
      </c>
      <c r="E7" s="60" t="s">
        <v>51</v>
      </c>
      <c r="F7" s="61" t="s">
        <v>24</v>
      </c>
      <c r="G7" s="61">
        <v>1</v>
      </c>
      <c r="H7" s="59"/>
      <c r="I7" s="62">
        <v>0</v>
      </c>
      <c r="J7" s="54">
        <f t="shared" ref="J7:J11" si="0">I7*G7</f>
        <v>0</v>
      </c>
      <c r="K7" s="54">
        <f t="shared" ref="K7:K11" si="1">I7*H7</f>
        <v>0</v>
      </c>
      <c r="L7" s="55">
        <v>0</v>
      </c>
      <c r="M7" s="56">
        <f t="shared" ref="M7:M11" si="2">L7*I7</f>
        <v>0</v>
      </c>
      <c r="N7" s="55"/>
      <c r="O7" s="55"/>
      <c r="P7" s="55"/>
      <c r="Q7" s="56">
        <f t="shared" ref="Q7:Q11" si="3">N7*I7</f>
        <v>0</v>
      </c>
      <c r="R7" s="56">
        <f t="shared" ref="R7:R11" si="4">O7*I7</f>
        <v>0</v>
      </c>
      <c r="S7" s="57">
        <f t="shared" ref="S7:S11" si="5">P7*I7</f>
        <v>0</v>
      </c>
      <c r="T7" s="55" t="s">
        <v>28</v>
      </c>
    </row>
    <row r="8" spans="1:35" s="58" customFormat="1" ht="18" customHeight="1" x14ac:dyDescent="0.25">
      <c r="A8" s="66" t="s">
        <v>57</v>
      </c>
      <c r="B8" s="76">
        <v>74</v>
      </c>
      <c r="C8" s="76"/>
      <c r="D8" s="68">
        <v>129584</v>
      </c>
      <c r="E8" s="69" t="s">
        <v>52</v>
      </c>
      <c r="F8" s="68" t="s">
        <v>24</v>
      </c>
      <c r="G8" s="68">
        <v>5</v>
      </c>
      <c r="H8" s="70"/>
      <c r="I8" s="71">
        <v>0</v>
      </c>
      <c r="J8" s="72">
        <f t="shared" si="0"/>
        <v>0</v>
      </c>
      <c r="K8" s="72">
        <f t="shared" si="1"/>
        <v>0</v>
      </c>
      <c r="L8" s="73">
        <v>0</v>
      </c>
      <c r="M8" s="74">
        <f t="shared" si="2"/>
        <v>0</v>
      </c>
      <c r="N8" s="73"/>
      <c r="O8" s="73"/>
      <c r="P8" s="73"/>
      <c r="Q8" s="74">
        <f t="shared" si="3"/>
        <v>0</v>
      </c>
      <c r="R8" s="74">
        <f t="shared" si="4"/>
        <v>0</v>
      </c>
      <c r="S8" s="75">
        <f t="shared" si="5"/>
        <v>0</v>
      </c>
      <c r="T8" s="73" t="s">
        <v>28</v>
      </c>
    </row>
    <row r="9" spans="1:35" s="58" customFormat="1" ht="18" customHeight="1" x14ac:dyDescent="0.25">
      <c r="A9" s="66" t="s">
        <v>57</v>
      </c>
      <c r="B9" s="76">
        <v>87</v>
      </c>
      <c r="C9" s="76"/>
      <c r="D9" s="68">
        <v>57836</v>
      </c>
      <c r="E9" s="69" t="s">
        <v>53</v>
      </c>
      <c r="F9" s="68" t="s">
        <v>24</v>
      </c>
      <c r="G9" s="68">
        <v>6</v>
      </c>
      <c r="H9" s="70"/>
      <c r="I9" s="71">
        <v>0</v>
      </c>
      <c r="J9" s="72">
        <f t="shared" si="0"/>
        <v>0</v>
      </c>
      <c r="K9" s="72">
        <f t="shared" si="1"/>
        <v>0</v>
      </c>
      <c r="L9" s="73">
        <v>0</v>
      </c>
      <c r="M9" s="74">
        <f t="shared" si="2"/>
        <v>0</v>
      </c>
      <c r="N9" s="77"/>
      <c r="O9" s="77"/>
      <c r="P9" s="77"/>
      <c r="Q9" s="74">
        <f t="shared" si="3"/>
        <v>0</v>
      </c>
      <c r="R9" s="74">
        <f t="shared" si="4"/>
        <v>0</v>
      </c>
      <c r="S9" s="75">
        <f t="shared" si="5"/>
        <v>0</v>
      </c>
      <c r="T9" s="73" t="s">
        <v>28</v>
      </c>
    </row>
    <row r="10" spans="1:35" s="58" customFormat="1" ht="18" customHeight="1" x14ac:dyDescent="0.25">
      <c r="A10" s="66" t="s">
        <v>57</v>
      </c>
      <c r="B10" s="76">
        <v>103</v>
      </c>
      <c r="C10" s="76"/>
      <c r="D10" s="68">
        <v>63038</v>
      </c>
      <c r="E10" s="69" t="s">
        <v>54</v>
      </c>
      <c r="F10" s="68" t="s">
        <v>24</v>
      </c>
      <c r="G10" s="68">
        <v>18</v>
      </c>
      <c r="H10" s="70"/>
      <c r="I10" s="71">
        <v>0</v>
      </c>
      <c r="J10" s="72">
        <f t="shared" si="0"/>
        <v>0</v>
      </c>
      <c r="K10" s="72">
        <f t="shared" si="1"/>
        <v>0</v>
      </c>
      <c r="L10" s="73">
        <v>0</v>
      </c>
      <c r="M10" s="74">
        <f t="shared" si="2"/>
        <v>0</v>
      </c>
      <c r="N10" s="77"/>
      <c r="O10" s="77"/>
      <c r="P10" s="77"/>
      <c r="Q10" s="74">
        <f t="shared" si="3"/>
        <v>0</v>
      </c>
      <c r="R10" s="74">
        <f t="shared" si="4"/>
        <v>0</v>
      </c>
      <c r="S10" s="75">
        <f t="shared" si="5"/>
        <v>0</v>
      </c>
      <c r="T10" s="73" t="s">
        <v>28</v>
      </c>
    </row>
    <row r="11" spans="1:35" s="58" customFormat="1" ht="18" customHeight="1" x14ac:dyDescent="0.25">
      <c r="A11" s="63" t="s">
        <v>57</v>
      </c>
      <c r="B11" s="64"/>
      <c r="C11" s="64"/>
      <c r="D11" s="61">
        <v>45859</v>
      </c>
      <c r="E11" s="60" t="s">
        <v>55</v>
      </c>
      <c r="F11" s="61" t="s">
        <v>24</v>
      </c>
      <c r="G11" s="61">
        <v>1</v>
      </c>
      <c r="H11" s="59"/>
      <c r="I11" s="62">
        <v>0</v>
      </c>
      <c r="J11" s="54">
        <f t="shared" si="0"/>
        <v>0</v>
      </c>
      <c r="K11" s="54">
        <f t="shared" si="1"/>
        <v>0</v>
      </c>
      <c r="L11" s="55">
        <v>0</v>
      </c>
      <c r="M11" s="56">
        <f t="shared" si="2"/>
        <v>0</v>
      </c>
      <c r="N11" s="53"/>
      <c r="O11" s="53"/>
      <c r="P11" s="53"/>
      <c r="Q11" s="56">
        <f t="shared" si="3"/>
        <v>0</v>
      </c>
      <c r="R11" s="56">
        <f t="shared" si="4"/>
        <v>0</v>
      </c>
      <c r="S11" s="57">
        <f t="shared" si="5"/>
        <v>0</v>
      </c>
      <c r="T11" s="55" t="s">
        <v>28</v>
      </c>
    </row>
    <row r="12" spans="1:35" s="16" customFormat="1" ht="18" customHeight="1" x14ac:dyDescent="0.25">
      <c r="A12" s="86" t="s">
        <v>29</v>
      </c>
      <c r="B12" s="86"/>
      <c r="C12" s="86"/>
      <c r="D12" s="86"/>
      <c r="E12" s="86"/>
      <c r="F12" s="86"/>
      <c r="G12" s="86"/>
      <c r="H12" s="86"/>
      <c r="I12" s="86"/>
      <c r="J12" s="18">
        <f>SUM(J6:J11)</f>
        <v>0</v>
      </c>
      <c r="K12" s="18">
        <f>SUM(K8:K11)</f>
        <v>0</v>
      </c>
      <c r="L12" s="19"/>
      <c r="M12" s="20">
        <f>SUM(M8:M11)</f>
        <v>0</v>
      </c>
      <c r="N12" s="21"/>
      <c r="O12" s="21"/>
      <c r="P12" s="21"/>
      <c r="Q12" s="20">
        <f>SUM(Q8:Q11)</f>
        <v>0</v>
      </c>
      <c r="R12" s="20">
        <f>SUM(R8:R11)</f>
        <v>0</v>
      </c>
      <c r="S12" s="22">
        <f>SUM(S8:S11)</f>
        <v>0</v>
      </c>
    </row>
    <row r="13" spans="1:35" x14ac:dyDescent="0.25">
      <c r="A13" s="23"/>
      <c r="M13" s="25"/>
    </row>
    <row r="15" spans="1:35" x14ac:dyDescent="0.25">
      <c r="I15" s="87" t="s">
        <v>49</v>
      </c>
      <c r="J15" s="88"/>
      <c r="K15" s="88"/>
      <c r="L15" s="88"/>
      <c r="M15" s="89"/>
      <c r="Q15" s="27"/>
      <c r="R15" s="27"/>
      <c r="S15" s="27"/>
      <c r="T15" s="28"/>
      <c r="U15" s="29"/>
      <c r="V15" s="17"/>
      <c r="W15" s="17"/>
    </row>
    <row r="16" spans="1:35" x14ac:dyDescent="0.25">
      <c r="A16" s="87" t="s">
        <v>30</v>
      </c>
      <c r="B16" s="88"/>
      <c r="C16" s="88"/>
      <c r="D16" s="88"/>
      <c r="E16" s="89"/>
      <c r="I16" s="30"/>
      <c r="J16" s="31"/>
      <c r="K16" s="88" t="s">
        <v>31</v>
      </c>
      <c r="L16" s="88"/>
      <c r="M16" s="32" t="s">
        <v>13</v>
      </c>
      <c r="Q16" s="90" t="s">
        <v>50</v>
      </c>
      <c r="R16" s="91"/>
      <c r="S16" s="91"/>
      <c r="T16" s="91"/>
      <c r="U16" s="91"/>
    </row>
    <row r="17" spans="1:23" ht="15" customHeight="1" x14ac:dyDescent="0.25">
      <c r="A17" s="78" t="s">
        <v>47</v>
      </c>
      <c r="B17" s="78"/>
      <c r="C17" s="78"/>
      <c r="D17" s="78"/>
      <c r="E17" s="78"/>
      <c r="I17" s="79" t="s">
        <v>32</v>
      </c>
      <c r="J17" s="79"/>
      <c r="K17" s="80">
        <f>J12</f>
        <v>0</v>
      </c>
      <c r="L17" s="81"/>
      <c r="M17" s="33">
        <f>K12</f>
        <v>0</v>
      </c>
      <c r="Q17" s="34" t="s">
        <v>33</v>
      </c>
      <c r="R17" s="35" t="s">
        <v>1</v>
      </c>
      <c r="S17" s="35" t="s">
        <v>34</v>
      </c>
      <c r="T17" s="35" t="s">
        <v>35</v>
      </c>
      <c r="U17" s="35" t="s">
        <v>36</v>
      </c>
    </row>
    <row r="18" spans="1:23" ht="15" customHeight="1" x14ac:dyDescent="0.25">
      <c r="A18" s="93" t="s">
        <v>37</v>
      </c>
      <c r="B18" s="93"/>
      <c r="C18" s="93"/>
      <c r="D18" s="93"/>
      <c r="E18" s="93"/>
      <c r="I18" s="79" t="s">
        <v>38</v>
      </c>
      <c r="J18" s="79"/>
      <c r="K18" s="80">
        <f>K12</f>
        <v>0</v>
      </c>
      <c r="L18" s="81"/>
      <c r="M18" s="33">
        <v>0</v>
      </c>
      <c r="Q18" s="34" t="s">
        <v>25</v>
      </c>
      <c r="R18" s="36">
        <f>SUMIF(T$8:T$11,Q18,M$8:M$11)</f>
        <v>0</v>
      </c>
      <c r="S18" s="36">
        <f>SUMIF(T$8:T$11,Q18,Q$8:Q$11)</f>
        <v>0</v>
      </c>
      <c r="T18" s="36">
        <f>SUMIF(T$8:T$11,Q18,R$8:R$11)</f>
        <v>0</v>
      </c>
      <c r="U18" s="36">
        <f>SUMIF(T$8:T$11,Q18,S$8:S$11)</f>
        <v>0</v>
      </c>
    </row>
    <row r="19" spans="1:23" ht="15" customHeight="1" x14ac:dyDescent="0.25">
      <c r="A19" s="94" t="s">
        <v>39</v>
      </c>
      <c r="B19" s="94"/>
      <c r="C19" s="94"/>
      <c r="D19" s="94"/>
      <c r="E19" s="94"/>
      <c r="I19" s="79" t="s">
        <v>40</v>
      </c>
      <c r="J19" s="79"/>
      <c r="K19" s="80">
        <f>M12</f>
        <v>0</v>
      </c>
      <c r="L19" s="81"/>
      <c r="M19" s="33">
        <v>0</v>
      </c>
      <c r="Q19" s="37" t="s">
        <v>27</v>
      </c>
      <c r="R19" s="36">
        <f>SUMIF(T$8:T$11,Q19,M$8:M$11)</f>
        <v>0</v>
      </c>
      <c r="S19" s="36">
        <f>SUMIF(T$8:T$11,Q19,Q$8:Q$11)</f>
        <v>0</v>
      </c>
      <c r="T19" s="36">
        <f>SUMIF(T$8:T$11,Q19,R$8:R$11)</f>
        <v>0</v>
      </c>
      <c r="U19" s="36">
        <f>SUMIF(T$8:T$11,Q19,S$8:S$11)</f>
        <v>0</v>
      </c>
    </row>
    <row r="20" spans="1:23" ht="15" customHeight="1" x14ac:dyDescent="0.25">
      <c r="A20" s="95" t="s">
        <v>58</v>
      </c>
      <c r="B20" s="95"/>
      <c r="C20" s="95"/>
      <c r="D20" s="95"/>
      <c r="E20" s="95"/>
      <c r="I20" s="79" t="s">
        <v>41</v>
      </c>
      <c r="J20" s="79"/>
      <c r="K20" s="80">
        <f>Q12</f>
        <v>0</v>
      </c>
      <c r="L20" s="81"/>
      <c r="M20" s="33">
        <v>0</v>
      </c>
      <c r="Q20" s="37" t="s">
        <v>28</v>
      </c>
      <c r="R20" s="36">
        <f>SUMIF(T$8:T$11,Q20,M$8:M$11)</f>
        <v>0</v>
      </c>
      <c r="S20" s="36">
        <f>SUMIF(T$8:T$11,Q20,Q$8:Q$11)</f>
        <v>0</v>
      </c>
      <c r="T20" s="36">
        <f>SUMIF(T$8:T$11,Q20,R$8:R$11)</f>
        <v>0</v>
      </c>
      <c r="U20" s="36">
        <f>SUMIF(T$8:T$11,Q20,S$8:S$11)</f>
        <v>0</v>
      </c>
    </row>
    <row r="21" spans="1:23" ht="15" customHeight="1" x14ac:dyDescent="0.25">
      <c r="A21" s="96" t="s">
        <v>42</v>
      </c>
      <c r="B21" s="96"/>
      <c r="C21" s="96"/>
      <c r="D21" s="96"/>
      <c r="E21" s="96"/>
      <c r="I21" s="38" t="s">
        <v>35</v>
      </c>
      <c r="J21" s="39"/>
      <c r="K21" s="80">
        <f>R12</f>
        <v>0</v>
      </c>
      <c r="L21" s="81"/>
      <c r="M21" s="33">
        <v>0</v>
      </c>
      <c r="Q21" s="37" t="s">
        <v>26</v>
      </c>
      <c r="R21" s="36">
        <f>SUMIF(T$8:T$11,Q21,M$8:M$11)</f>
        <v>0</v>
      </c>
      <c r="S21" s="36">
        <f>SUMIF(T$8:T$11,Q21,Q$8:Q$11)</f>
        <v>0</v>
      </c>
      <c r="T21" s="36">
        <f>SUMIF(T$8:T$11,Q21,R$8:R$11)</f>
        <v>0</v>
      </c>
      <c r="U21" s="36">
        <f>SUMIF(T$8:T$11,Q21,S$8:S$11)</f>
        <v>0</v>
      </c>
    </row>
    <row r="22" spans="1:23" ht="15" customHeight="1" x14ac:dyDescent="0.25">
      <c r="A22" s="92" t="s">
        <v>43</v>
      </c>
      <c r="B22" s="92"/>
      <c r="C22" s="92"/>
      <c r="D22" s="92"/>
      <c r="E22" s="92"/>
      <c r="I22" s="38" t="s">
        <v>36</v>
      </c>
      <c r="J22" s="39"/>
      <c r="K22" s="80">
        <f>S12</f>
        <v>0</v>
      </c>
      <c r="L22" s="81"/>
      <c r="M22" s="33">
        <v>0</v>
      </c>
      <c r="Q22" s="40" t="s">
        <v>29</v>
      </c>
      <c r="R22" s="41">
        <f>SUM(R18:R21)</f>
        <v>0</v>
      </c>
      <c r="S22" s="41">
        <f>SUM(S18:S21)</f>
        <v>0</v>
      </c>
      <c r="T22" s="41">
        <f>SUM(T18:T21)</f>
        <v>0</v>
      </c>
      <c r="U22" s="41">
        <f>SUM(U18:U21)</f>
        <v>0</v>
      </c>
      <c r="V22" s="17"/>
      <c r="W22" s="17"/>
    </row>
    <row r="23" spans="1:23" ht="15" customHeight="1" x14ac:dyDescent="0.25">
      <c r="A23" s="97" t="s">
        <v>44</v>
      </c>
      <c r="B23" s="97"/>
      <c r="C23" s="97"/>
      <c r="D23" s="97"/>
      <c r="E23" s="97"/>
      <c r="I23" s="42" t="s">
        <v>45</v>
      </c>
      <c r="J23" s="43"/>
      <c r="K23" s="98">
        <f>SUM(K19:L22)</f>
        <v>0</v>
      </c>
      <c r="L23" s="99"/>
      <c r="M23" s="44">
        <f>SUM(M19:M22)</f>
        <v>0</v>
      </c>
      <c r="Q23" s="27"/>
      <c r="R23" s="45"/>
      <c r="S23" s="28"/>
      <c r="T23" s="28"/>
      <c r="U23" s="46"/>
      <c r="V23" s="17"/>
      <c r="W23" s="17"/>
    </row>
    <row r="24" spans="1:23" ht="15" customHeight="1" x14ac:dyDescent="0.25">
      <c r="A24" s="100" t="s">
        <v>46</v>
      </c>
      <c r="B24" s="100"/>
      <c r="C24" s="100"/>
      <c r="D24" s="100"/>
      <c r="E24" s="100"/>
      <c r="Q24" s="46"/>
      <c r="R24" s="27"/>
      <c r="S24" s="28"/>
      <c r="T24" s="28"/>
    </row>
    <row r="25" spans="1:23" ht="15" customHeight="1" x14ac:dyDescent="0.25">
      <c r="E25" s="2"/>
      <c r="Q25" s="40" t="s">
        <v>47</v>
      </c>
      <c r="R25" s="47" t="s">
        <v>31</v>
      </c>
      <c r="S25" s="47" t="s">
        <v>13</v>
      </c>
    </row>
    <row r="26" spans="1:23" x14ac:dyDescent="0.25">
      <c r="O26" s="2"/>
      <c r="P26" s="2"/>
      <c r="Q26" s="48"/>
      <c r="R26" s="49">
        <f ca="1">SUMIF(A8:I11,Q26,J8:J11)</f>
        <v>0</v>
      </c>
      <c r="S26" s="49">
        <f>K12</f>
        <v>0</v>
      </c>
    </row>
    <row r="27" spans="1:23" ht="17.25" customHeight="1" x14ac:dyDescent="0.25">
      <c r="D27" s="50"/>
      <c r="E27" s="51"/>
      <c r="O27" s="2"/>
      <c r="P27" s="2"/>
      <c r="Q27" s="48"/>
      <c r="R27" s="49">
        <f>SUMIF(A$8:A$11,Q27,J$8:J$11)</f>
        <v>0</v>
      </c>
      <c r="S27" s="49">
        <f>SUMIF(A$8:A$11,Q27,K$8:K$11)</f>
        <v>0</v>
      </c>
    </row>
    <row r="28" spans="1:23" ht="15" customHeight="1" x14ac:dyDescent="0.25">
      <c r="O28" s="2"/>
      <c r="P28" s="2"/>
      <c r="Q28" s="52" t="s">
        <v>29</v>
      </c>
      <c r="R28" s="52">
        <f ca="1">SUM(R26:R27)</f>
        <v>0</v>
      </c>
      <c r="S28" s="52">
        <f>SUM(S26:S27)</f>
        <v>0</v>
      </c>
    </row>
    <row r="29" spans="1:23" ht="15" customHeight="1" x14ac:dyDescent="0.25">
      <c r="O29" s="2"/>
      <c r="P29" s="2"/>
      <c r="Q29" s="2"/>
      <c r="R29" s="2"/>
      <c r="S29" s="2"/>
    </row>
    <row r="30" spans="1:23" x14ac:dyDescent="0.25">
      <c r="O30" s="2"/>
      <c r="P30" s="2"/>
      <c r="Q30" s="2"/>
      <c r="R30" s="2"/>
    </row>
    <row r="31" spans="1:23" x14ac:dyDescent="0.25">
      <c r="O31" s="2"/>
      <c r="P31" s="2"/>
      <c r="Q31" s="2"/>
      <c r="R31" s="2"/>
    </row>
    <row r="32" spans="1:23" x14ac:dyDescent="0.25">
      <c r="O32" s="2"/>
      <c r="P32" s="2"/>
      <c r="Q32" s="2"/>
      <c r="R32" s="2"/>
    </row>
    <row r="33" spans="15:16" ht="15" customHeight="1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</sheetData>
  <sheetProtection algorithmName="SHA-512" hashValue="fFpa0pY45h7U+jlv3wMxYOndhrp9+JAA4y659/x2Mkopivsc9wkmrQId6YujmSXwMaPMQE9aecFRmFzbDsqhdA==" saltValue="soFU8h9UqQUseIl9cD0LJA==" spinCount="100000" sheet="1" objects="1" scenarios="1"/>
  <mergeCells count="30">
    <mergeCell ref="A23:E23"/>
    <mergeCell ref="K23:L23"/>
    <mergeCell ref="A24:E24"/>
    <mergeCell ref="A22:E22"/>
    <mergeCell ref="K22:L22"/>
    <mergeCell ref="A18:E18"/>
    <mergeCell ref="I18:J18"/>
    <mergeCell ref="K18:L18"/>
    <mergeCell ref="A19:E19"/>
    <mergeCell ref="I19:J19"/>
    <mergeCell ref="K19:L19"/>
    <mergeCell ref="A20:E20"/>
    <mergeCell ref="I20:J20"/>
    <mergeCell ref="K20:L20"/>
    <mergeCell ref="A21:E21"/>
    <mergeCell ref="K21:L21"/>
    <mergeCell ref="A17:E17"/>
    <mergeCell ref="I17:J17"/>
    <mergeCell ref="K17:L17"/>
    <mergeCell ref="A1:T1"/>
    <mergeCell ref="A2:T2"/>
    <mergeCell ref="D3:S3"/>
    <mergeCell ref="A4:D4"/>
    <mergeCell ref="L4:M4"/>
    <mergeCell ref="N4:S4"/>
    <mergeCell ref="A12:I12"/>
    <mergeCell ref="I15:M15"/>
    <mergeCell ref="A16:E16"/>
    <mergeCell ref="K16:L16"/>
    <mergeCell ref="Q16:U16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1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Mobiliário 2019-2020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2019-06-28T11:16:01Z</dcterms:created>
  <dcterms:modified xsi:type="dcterms:W3CDTF">2021-02-10T10:21:50Z</dcterms:modified>
</cp:coreProperties>
</file>